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90" windowWidth="15240" windowHeight="6990" tabRatio="895" firstSheet="1" activeTab="1"/>
  </bookViews>
  <sheets>
    <sheet name="26.01.2018 " sheetId="1" state="hidden" r:id="rId1"/>
    <sheet name="14.09.2023" sheetId="2" r:id="rId2"/>
  </sheets>
  <definedNames>
    <definedName name="_xlnm.Print_Area" localSheetId="1">'14.09.2023'!$A$1:$E$309</definedName>
    <definedName name="_xlnm.Print_Area" localSheetId="0">'26.01.2018 '!$A$1:$D$54</definedName>
  </definedNames>
  <calcPr fullCalcOnLoad="1"/>
</workbook>
</file>

<file path=xl/sharedStrings.xml><?xml version="1.0" encoding="utf-8"?>
<sst xmlns="http://schemas.openxmlformats.org/spreadsheetml/2006/main" count="273" uniqueCount="140">
  <si>
    <t>Управління майна та земельних відносин</t>
  </si>
  <si>
    <t xml:space="preserve">в т.ч. водопостачання  </t>
  </si>
  <si>
    <t xml:space="preserve">в т.ч. електропостачання  </t>
  </si>
  <si>
    <t>Захищені статті всього:</t>
  </si>
  <si>
    <t xml:space="preserve">Поточні видатки, в т.ч.: </t>
  </si>
  <si>
    <t>теплопостачання</t>
  </si>
  <si>
    <t>електропостачання</t>
  </si>
  <si>
    <t>водопостачання</t>
  </si>
  <si>
    <t xml:space="preserve">Харчування </t>
  </si>
  <si>
    <t>ДНЗ</t>
  </si>
  <si>
    <t>Медикаменти</t>
  </si>
  <si>
    <t>природний газ</t>
  </si>
  <si>
    <t>УЖКГ та Б</t>
  </si>
  <si>
    <t>Спеціальний фонд</t>
  </si>
  <si>
    <t>Виконком</t>
  </si>
  <si>
    <t>Пологовий будинок</t>
  </si>
  <si>
    <t>Бюджет.розвитку</t>
  </si>
  <si>
    <t>тверде паливо</t>
  </si>
  <si>
    <t>УСЗН</t>
  </si>
  <si>
    <t xml:space="preserve">Разом загальний фонд </t>
  </si>
  <si>
    <t>Зарплата</t>
  </si>
  <si>
    <t>Разом з.ф.</t>
  </si>
  <si>
    <t>Установа</t>
  </si>
  <si>
    <t>Направлення коштів</t>
  </si>
  <si>
    <t>Сума, грн.</t>
  </si>
  <si>
    <t>Енергоносії</t>
  </si>
  <si>
    <t xml:space="preserve"> </t>
  </si>
  <si>
    <t>Зал. З.Ф.</t>
  </si>
  <si>
    <t>Субвенція з ДБ МБ  реконстр.нежитл.прим. на 1 поверсі Ніжинської ЗОШ 1-2 ст.№ 14 під лікарську амбулаторію сім.мед.по вул.Шекерогринівська 52-А</t>
  </si>
  <si>
    <t>Субвенція з ДБ МБ  тех.нагл. за реконстр.нежит. прим.на 1 поверсі ЗОШ 1-2 ст. № 145 під лікарську амбулаторію сім.мед.по вул.Шекерогринівська</t>
  </si>
  <si>
    <t>Молодіжний центр</t>
  </si>
  <si>
    <t>Територіальний центр</t>
  </si>
  <si>
    <t>КП"ГВКБ" тех.нагл.кап.рем. зам.вікон ж/б по вул.Шевченка 101 п.3</t>
  </si>
  <si>
    <t>КП"СЕЗ" - кап.зам.вхід.дверей в ж/б по вул. Корчагіна 3 п.2</t>
  </si>
  <si>
    <t>ФОП "Ровенчин" - виг.памятника борцям за незалежність</t>
  </si>
  <si>
    <t>КП"СЕЗ" - кап.зам.вхід.дверей в ж/б по вул.Б.Хмельницького 1 п.2</t>
  </si>
  <si>
    <t>"Відділ Архітектури" - поповнення статуного фонду .Рішення 28 сесії від 29.08.17р.</t>
  </si>
  <si>
    <t>Капітальний ремонт блоку В</t>
  </si>
  <si>
    <t>Технічний нагляд по капітальному ремонту блоку В</t>
  </si>
  <si>
    <t>ТОВ ВКФ"Гарант - В" експертна грошова оцінка земельної ділянки по вул.Носівський Шлях ,54-Є</t>
  </si>
  <si>
    <t>ДП  " Чернігівський науково-дослідний проект інститут (проведення грунтов.обстежень тереторії міста, виготовленя картограми</t>
  </si>
  <si>
    <t>Придбання квартири рішення виконкому № 333 від 14.12.2017р.</t>
  </si>
  <si>
    <t>Бюджет розвитку</t>
  </si>
  <si>
    <t>відправка кореспонденції</t>
  </si>
  <si>
    <t>відрядні</t>
  </si>
  <si>
    <t>Культура</t>
  </si>
  <si>
    <t xml:space="preserve">Заявки на фінансування на 26.01.2018року  </t>
  </si>
  <si>
    <t>Реабіл. центр</t>
  </si>
  <si>
    <t>Терітор. центр</t>
  </si>
  <si>
    <t>вивіз ТПВ</t>
  </si>
  <si>
    <t>за ІІ половину січня</t>
  </si>
  <si>
    <t>Полог. буд.</t>
  </si>
  <si>
    <t>податок за використання води</t>
  </si>
  <si>
    <t>Стаття видатків</t>
  </si>
  <si>
    <t>Захищені статті всього, в тому числі:</t>
  </si>
  <si>
    <t>Заробітна плата</t>
  </si>
  <si>
    <t>Соціальні виплати</t>
  </si>
  <si>
    <t>Спеціальний фонд (капітальні та інші видатки)</t>
  </si>
  <si>
    <t>Фінансове управління</t>
  </si>
  <si>
    <t>ЦМЛ</t>
  </si>
  <si>
    <t>Освіта</t>
  </si>
  <si>
    <t>Реабілітаційний центр</t>
  </si>
  <si>
    <t>Спорт для всіх</t>
  </si>
  <si>
    <t>РАЗОМ</t>
  </si>
  <si>
    <t>Відділ спорту</t>
  </si>
  <si>
    <t>Направлення коштів на видатки  бюджету пооб’єктно</t>
  </si>
  <si>
    <t>в т.ч. газ</t>
  </si>
  <si>
    <t>виконком</t>
  </si>
  <si>
    <t>ЦПМСД</t>
  </si>
  <si>
    <t>Стомат.поліклініка</t>
  </si>
  <si>
    <t>КДЮСШ "Спартак"</t>
  </si>
  <si>
    <t>УЖКГтаБ</t>
  </si>
  <si>
    <t>ДП"Водземпроект"топографічна зйомка та інжен. виш.роб.по буд.фіз.-озд.компл.з бас.вул.незалежності ,22</t>
  </si>
  <si>
    <t>КП"ГВКБ" тех.нагл.кап.рем. зам.вхід. двер. в ж/б по вул.Шевченка 101 п.3</t>
  </si>
  <si>
    <t>Співфінансування субвенції  реконстр.нежитл.прим. на 1 поверсі Ніжинської ЗОШ 1-2 ст.№ 14 під лікарську амбулаторію сім.мед.по вул.Шекерогринівська 52-А</t>
  </si>
  <si>
    <t>в т.ч. оплата енергосервісу</t>
  </si>
  <si>
    <t>освіта</t>
  </si>
  <si>
    <t>Стоматполіклініка</t>
  </si>
  <si>
    <t xml:space="preserve">Освіта </t>
  </si>
  <si>
    <t>в т.ч. вивіз сміття, тверде паливо</t>
  </si>
  <si>
    <t>ДЮСШ</t>
  </si>
  <si>
    <t>Надходження та перерахування субвенцій</t>
  </si>
  <si>
    <t>УЖКГта Б</t>
  </si>
  <si>
    <t>муніципальне формування з охорони громадського порядку</t>
  </si>
  <si>
    <t>Разом</t>
  </si>
  <si>
    <t>КП "МСП-ВАРТА"</t>
  </si>
  <si>
    <t>Всього видатків по загальному і спеціальному фондах</t>
  </si>
  <si>
    <t>МЦ "Спорт для всіх"</t>
  </si>
  <si>
    <t xml:space="preserve">Залишок коштів </t>
  </si>
  <si>
    <t xml:space="preserve">     </t>
  </si>
  <si>
    <t>Управління комун. майна та земельних відносин</t>
  </si>
  <si>
    <t>погашення кредиту НЕФКО</t>
  </si>
  <si>
    <t xml:space="preserve">взято з депозиту  </t>
  </si>
  <si>
    <t>НМЦСС</t>
  </si>
  <si>
    <t>Стоматологічна поліклініка</t>
  </si>
  <si>
    <t>Виконавчий комітет</t>
  </si>
  <si>
    <t xml:space="preserve">розміщено кошти на депозитні рахунки  </t>
  </si>
  <si>
    <t>знято з депозитів</t>
  </si>
  <si>
    <t xml:space="preserve">ЦПМСД </t>
  </si>
  <si>
    <t xml:space="preserve">ДЮСШ </t>
  </si>
  <si>
    <t>повернення коштів на рахунок</t>
  </si>
  <si>
    <t>проведено розпорядження за _________року</t>
  </si>
  <si>
    <t>в т.ч. теплопостачання</t>
  </si>
  <si>
    <t xml:space="preserve">Виконком </t>
  </si>
  <si>
    <t xml:space="preserve">Спорт для всіх </t>
  </si>
  <si>
    <t xml:space="preserve">Спорт для всіх  </t>
  </si>
  <si>
    <t xml:space="preserve">надходження податків і зборів  по загальному фонду бюджету </t>
  </si>
  <si>
    <t xml:space="preserve">виконком  </t>
  </si>
  <si>
    <t xml:space="preserve">Молодіжний центр </t>
  </si>
  <si>
    <t>ЗДО</t>
  </si>
  <si>
    <t xml:space="preserve">Культура </t>
  </si>
  <si>
    <t xml:space="preserve">Територіальний центр </t>
  </si>
  <si>
    <t>Установи:</t>
  </si>
  <si>
    <t xml:space="preserve">Фінансове управління  </t>
  </si>
  <si>
    <t>Райлікарня</t>
  </si>
  <si>
    <t xml:space="preserve">Райлікарня </t>
  </si>
  <si>
    <t>Муніципальне формування з охорони громадського порядку</t>
  </si>
  <si>
    <t>муніципальне формування з охорони громадського порядку "Варта"</t>
  </si>
  <si>
    <t>ЗЗСО</t>
  </si>
  <si>
    <t>табори з денним перебуванням/будинок дітей та юнацтва</t>
  </si>
  <si>
    <t>Управління майна та земельних відносин (абонплата)</t>
  </si>
  <si>
    <t xml:space="preserve">надходження податків і зборів по спеціальному фонду бюджету (бюджет розвитку) </t>
  </si>
  <si>
    <t>ЦПМСД (абонплата)</t>
  </si>
  <si>
    <t>послуги інтернет</t>
  </si>
  <si>
    <t>будівельні матеріали</t>
  </si>
  <si>
    <t>обслуговування прибудинкової території</t>
  </si>
  <si>
    <t>внутрішньобудинкове обслуговування</t>
  </si>
  <si>
    <t xml:space="preserve">заробітна плата  І половину вересня </t>
  </si>
  <si>
    <t>Фінансування видатків бюджету Ніжинської міської територіальної громади за 14.09.2023р. пооб’єктно</t>
  </si>
  <si>
    <t>Залишок коштів станом на 14.09.2023 р., в т.ч.:</t>
  </si>
  <si>
    <t>Надходження коштів на рахунки бюджету 14.09.2023 р., в т.ч.:</t>
  </si>
  <si>
    <t xml:space="preserve">Всього коштів на рахунках бюджету 14.09.2023 р. </t>
  </si>
  <si>
    <t>здійснення технічного нагляду</t>
  </si>
  <si>
    <t>сертифікат електронного підпису</t>
  </si>
  <si>
    <t>квіткова продукція</t>
  </si>
  <si>
    <t>послуги поліграфічного видавництва комплексу "Десна"</t>
  </si>
  <si>
    <t>оплата послуг за проживання делегації</t>
  </si>
  <si>
    <t xml:space="preserve">розпорядження №431, 433  від 14.09.2023 р. </t>
  </si>
  <si>
    <t>оплата послуг координатора "Активні парки"</t>
  </si>
  <si>
    <t>посипка і вирівнювання земля на новому кладовищі "Фрунзівка" - КП "ВУКГ"</t>
  </si>
</sst>
</file>

<file path=xl/styles.xml><?xml version="1.0" encoding="utf-8"?>
<styleSheet xmlns="http://schemas.openxmlformats.org/spreadsheetml/2006/main">
  <numFmts count="54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_-* #,##0\ _₴_-;\-* #,##0\ _₴_-;_-* &quot;-&quot;\ _₴_-;_-@_-"/>
    <numFmt numFmtId="165" formatCode="_-* #,##0.00\ _₴_-;\-* #,##0.00\ _₴_-;_-* &quot;-&quot;??\ _₴_-;_-@_-"/>
    <numFmt numFmtId="166" formatCode="#,##0&quot;₴&quot;;\-#,##0&quot;₴&quot;"/>
    <numFmt numFmtId="167" formatCode="#,##0&quot;₴&quot;;[Red]\-#,##0&quot;₴&quot;"/>
    <numFmt numFmtId="168" formatCode="#,##0.00&quot;₴&quot;;\-#,##0.00&quot;₴&quot;"/>
    <numFmt numFmtId="169" formatCode="#,##0.00&quot;₴&quot;;[Red]\-#,##0.00&quot;₴&quot;"/>
    <numFmt numFmtId="170" formatCode="_-* #,##0&quot;₴&quot;_-;\-* #,##0&quot;₴&quot;_-;_-* &quot;-&quot;&quot;₴&quot;_-;_-@_-"/>
    <numFmt numFmtId="171" formatCode="_-* #,##0_₴_-;\-* #,##0_₴_-;_-* &quot;-&quot;_₴_-;_-@_-"/>
    <numFmt numFmtId="172" formatCode="_-* #,##0.00&quot;₴&quot;_-;\-* #,##0.00&quot;₴&quot;_-;_-* &quot;-&quot;??&quot;₴&quot;_-;_-@_-"/>
    <numFmt numFmtId="173" formatCode="_-* #,##0.00_₴_-;\-* #,##0.00_₴_-;_-* &quot;-&quot;??_₴_-;_-@_-"/>
    <numFmt numFmtId="174" formatCode="#,##0\ &quot;₽&quot;;\-#,##0\ &quot;₽&quot;"/>
    <numFmt numFmtId="175" formatCode="#,##0\ &quot;₽&quot;;[Red]\-#,##0\ &quot;₽&quot;"/>
    <numFmt numFmtId="176" formatCode="#,##0.00\ &quot;₽&quot;;\-#,##0.00\ &quot;₽&quot;"/>
    <numFmt numFmtId="177" formatCode="#,##0.00\ &quot;₽&quot;;[Red]\-#,##0.00\ &quot;₽&quot;"/>
    <numFmt numFmtId="178" formatCode="_-* #,##0\ &quot;₽&quot;_-;\-* #,##0\ &quot;₽&quot;_-;_-* &quot;-&quot;\ &quot;₽&quot;_-;_-@_-"/>
    <numFmt numFmtId="179" formatCode="_-* #,##0\ _₽_-;\-* #,##0\ _₽_-;_-* &quot;-&quot;\ _₽_-;_-@_-"/>
    <numFmt numFmtId="180" formatCode="_-* #,##0.00\ &quot;₽&quot;_-;\-* #,##0.00\ &quot;₽&quot;_-;_-* &quot;-&quot;??\ &quot;₽&quot;_-;_-@_-"/>
    <numFmt numFmtId="181" formatCode="_-* #,##0.00\ _₽_-;\-* #,##0.00\ _₽_-;_-* &quot;-&quot;??\ _₽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#,##0&quot;р.&quot;;\-#,##0&quot;р.&quot;"/>
    <numFmt numFmtId="191" formatCode="#,##0&quot;р.&quot;;[Red]\-#,##0&quot;р.&quot;"/>
    <numFmt numFmtId="192" formatCode="#,##0.00&quot;р.&quot;;\-#,##0.00&quot;р.&quot;"/>
    <numFmt numFmtId="193" formatCode="#,##0.00&quot;р.&quot;;[Red]\-#,##0.00&quot;р.&quot;"/>
    <numFmt numFmtId="194" formatCode="_-* #,##0&quot;р.&quot;_-;\-* #,##0&quot;р.&quot;_-;_-* &quot;-&quot;&quot;р.&quot;_-;_-@_-"/>
    <numFmt numFmtId="195" formatCode="_-* #,##0_р_._-;\-* #,##0_р_._-;_-* &quot;-&quot;_р_._-;_-@_-"/>
    <numFmt numFmtId="196" formatCode="_-* #,##0.00&quot;р.&quot;_-;\-* #,##0.00&quot;р.&quot;_-;_-* &quot;-&quot;??&quot;р.&quot;_-;_-@_-"/>
    <numFmt numFmtId="197" formatCode="_-* #,##0.00_р_._-;\-* #,##0.00_р_._-;_-* &quot;-&quot;??_р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0.0"/>
    <numFmt numFmtId="203" formatCode="[$-FC19]d\ mmmm\ yyyy\ &quot;г.&quot;"/>
    <numFmt numFmtId="204" formatCode="&quot;Так&quot;;&quot;Так&quot;;&quot;Ні&quot;"/>
    <numFmt numFmtId="205" formatCode="&quot;Істина&quot;;&quot;Істина&quot;;&quot;Хибність&quot;"/>
    <numFmt numFmtId="206" formatCode="&quot;Увімк&quot;;&quot;Увімк&quot;;&quot;Вимк&quot;"/>
    <numFmt numFmtId="207" formatCode="#,##0.00\ &quot;₴&quot;"/>
    <numFmt numFmtId="208" formatCode="_-* #,##0.000_р_._-;\-* #,##0.000_р_._-;_-* &quot;-&quot;??_р_._-;_-@_-"/>
    <numFmt numFmtId="209" formatCode="[$-422]d\ mmmm\ yyyy&quot; р.&quot;"/>
  </numFmts>
  <fonts count="55"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6"/>
      <color indexed="8"/>
      <name val="Times New Roman"/>
      <family val="1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b/>
      <sz val="12"/>
      <color indexed="40"/>
      <name val="Times New Roman"/>
      <family val="1"/>
    </font>
    <font>
      <b/>
      <sz val="15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sz val="15"/>
      <name val="Times New Roman"/>
      <family val="1"/>
    </font>
    <font>
      <b/>
      <sz val="14"/>
      <color indexed="40"/>
      <name val="Times New Roman"/>
      <family val="1"/>
    </font>
    <font>
      <sz val="14"/>
      <color indexed="40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Times New Roman"/>
      <family val="1"/>
    </font>
    <font>
      <b/>
      <sz val="1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Times New Roman"/>
      <family val="1"/>
    </font>
    <font>
      <sz val="14"/>
      <color rgb="FF000000"/>
      <name val="Times New Roman"/>
      <family val="1"/>
    </font>
    <font>
      <b/>
      <sz val="18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8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26">
    <xf numFmtId="0" fontId="0" fillId="0" borderId="0" xfId="0" applyAlignment="1">
      <alignment/>
    </xf>
    <xf numFmtId="0" fontId="2" fillId="0" borderId="10" xfId="0" applyFont="1" applyFill="1" applyBorder="1" applyAlignment="1">
      <alignment vertical="justify" wrapText="1"/>
    </xf>
    <xf numFmtId="4" fontId="2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justify" wrapText="1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vertical="justify"/>
    </xf>
    <xf numFmtId="4" fontId="3" fillId="0" borderId="0" xfId="0" applyNumberFormat="1" applyFont="1" applyFill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justify" wrapText="1"/>
    </xf>
    <xf numFmtId="4" fontId="4" fillId="0" borderId="0" xfId="0" applyNumberFormat="1" applyFont="1" applyFill="1" applyAlignment="1">
      <alignment/>
    </xf>
    <xf numFmtId="197" fontId="4" fillId="0" borderId="10" xfId="60" applyFont="1" applyFill="1" applyBorder="1" applyAlignment="1">
      <alignment horizontal="center" vertical="center"/>
    </xf>
    <xf numFmtId="197" fontId="5" fillId="0" borderId="10" xfId="60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197" fontId="3" fillId="0" borderId="10" xfId="6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197" fontId="6" fillId="0" borderId="10" xfId="60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4" fontId="2" fillId="0" borderId="11" xfId="0" applyNumberFormat="1" applyFont="1" applyFill="1" applyBorder="1" applyAlignment="1">
      <alignment vertical="center" wrapText="1"/>
    </xf>
    <xf numFmtId="4" fontId="2" fillId="0" borderId="0" xfId="0" applyNumberFormat="1" applyFont="1" applyFill="1" applyAlignment="1">
      <alignment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vertical="center" wrapText="1"/>
    </xf>
    <xf numFmtId="0" fontId="10" fillId="0" borderId="0" xfId="0" applyFont="1" applyFill="1" applyAlignment="1">
      <alignment horizontal="center" vertical="center" wrapText="1"/>
    </xf>
    <xf numFmtId="4" fontId="10" fillId="0" borderId="0" xfId="0" applyNumberFormat="1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 wrapText="1"/>
    </xf>
    <xf numFmtId="0" fontId="7" fillId="0" borderId="0" xfId="0" applyFont="1" applyFill="1" applyAlignment="1">
      <alignment vertical="center" wrapText="1"/>
    </xf>
    <xf numFmtId="4" fontId="2" fillId="0" borderId="0" xfId="0" applyNumberFormat="1" applyFont="1" applyFill="1" applyBorder="1" applyAlignment="1">
      <alignment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4" fontId="4" fillId="33" borderId="10" xfId="60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center" vertical="center" wrapText="1"/>
    </xf>
    <xf numFmtId="4" fontId="14" fillId="0" borderId="11" xfId="0" applyNumberFormat="1" applyFont="1" applyFill="1" applyBorder="1" applyAlignment="1">
      <alignment horizontal="center" vertical="center" wrapText="1"/>
    </xf>
    <xf numFmtId="4" fontId="11" fillId="33" borderId="10" xfId="0" applyNumberFormat="1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center" vertical="center" wrapText="1"/>
    </xf>
    <xf numFmtId="4" fontId="13" fillId="33" borderId="10" xfId="0" applyNumberFormat="1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4" fontId="11" fillId="33" borderId="10" xfId="0" applyNumberFormat="1" applyFont="1" applyFill="1" applyBorder="1" applyAlignment="1" applyProtection="1">
      <alignment horizontal="center" vertical="center" wrapText="1"/>
      <protection/>
    </xf>
    <xf numFmtId="4" fontId="2" fillId="33" borderId="10" xfId="60" applyNumberFormat="1" applyFont="1" applyFill="1" applyBorder="1" applyAlignment="1" applyProtection="1">
      <alignment horizontal="center" vertical="center" wrapText="1"/>
      <protection/>
    </xf>
    <xf numFmtId="4" fontId="2" fillId="33" borderId="10" xfId="60" applyNumberFormat="1" applyFont="1" applyFill="1" applyBorder="1" applyAlignment="1">
      <alignment horizontal="center" vertical="center" wrapText="1"/>
    </xf>
    <xf numFmtId="4" fontId="12" fillId="33" borderId="10" xfId="60" applyNumberFormat="1" applyFont="1" applyFill="1" applyBorder="1" applyAlignment="1">
      <alignment horizontal="center" vertical="center" wrapText="1"/>
    </xf>
    <xf numFmtId="4" fontId="12" fillId="33" borderId="10" xfId="0" applyNumberFormat="1" applyFont="1" applyFill="1" applyBorder="1" applyAlignment="1">
      <alignment horizontal="center" vertical="center" wrapText="1"/>
    </xf>
    <xf numFmtId="4" fontId="7" fillId="33" borderId="10" xfId="0" applyNumberFormat="1" applyFont="1" applyFill="1" applyBorder="1" applyAlignment="1">
      <alignment horizontal="center" vertical="center" wrapText="1"/>
    </xf>
    <xf numFmtId="4" fontId="5" fillId="33" borderId="10" xfId="60" applyNumberFormat="1" applyFont="1" applyFill="1" applyBorder="1" applyAlignment="1">
      <alignment horizontal="center" vertical="center" wrapText="1"/>
    </xf>
    <xf numFmtId="4" fontId="15" fillId="33" borderId="10" xfId="60" applyNumberFormat="1" applyFont="1" applyFill="1" applyBorder="1" applyAlignment="1">
      <alignment horizontal="center" vertical="center" wrapText="1"/>
    </xf>
    <xf numFmtId="4" fontId="4" fillId="33" borderId="10" xfId="60" applyNumberFormat="1" applyFont="1" applyFill="1" applyBorder="1" applyAlignment="1" applyProtection="1">
      <alignment horizontal="center" vertical="center" wrapText="1"/>
      <protection/>
    </xf>
    <xf numFmtId="4" fontId="4" fillId="33" borderId="10" xfId="0" applyNumberFormat="1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 vertical="center" wrapText="1"/>
    </xf>
    <xf numFmtId="4" fontId="4" fillId="0" borderId="10" xfId="6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 wrapText="1"/>
    </xf>
    <xf numFmtId="4" fontId="4" fillId="0" borderId="0" xfId="0" applyNumberFormat="1" applyFont="1" applyFill="1" applyBorder="1" applyAlignment="1">
      <alignment horizontal="center" vertical="center" wrapText="1"/>
    </xf>
    <xf numFmtId="4" fontId="7" fillId="33" borderId="0" xfId="0" applyNumberFormat="1" applyFont="1" applyFill="1" applyBorder="1" applyAlignment="1">
      <alignment horizontal="center" vertical="center" wrapText="1"/>
    </xf>
    <xf numFmtId="4" fontId="52" fillId="33" borderId="10" xfId="60" applyNumberFormat="1" applyFont="1" applyFill="1" applyBorder="1" applyAlignment="1">
      <alignment horizontal="center" vertical="center" wrapText="1"/>
    </xf>
    <xf numFmtId="4" fontId="5" fillId="33" borderId="0" xfId="60" applyNumberFormat="1" applyFont="1" applyFill="1" applyAlignment="1">
      <alignment horizontal="center" vertical="center" wrapText="1"/>
    </xf>
    <xf numFmtId="4" fontId="5" fillId="33" borderId="11" xfId="0" applyNumberFormat="1" applyFont="1" applyFill="1" applyBorder="1" applyAlignment="1">
      <alignment horizontal="center" vertical="top" wrapText="1"/>
    </xf>
    <xf numFmtId="4" fontId="5" fillId="33" borderId="10" xfId="0" applyNumberFormat="1" applyFont="1" applyFill="1" applyBorder="1" applyAlignment="1">
      <alignment horizontal="center" vertical="top" wrapText="1"/>
    </xf>
    <xf numFmtId="4" fontId="4" fillId="33" borderId="10" xfId="0" applyNumberFormat="1" applyFont="1" applyFill="1" applyBorder="1" applyAlignment="1">
      <alignment horizontal="center" vertical="center"/>
    </xf>
    <xf numFmtId="4" fontId="2" fillId="33" borderId="10" xfId="0" applyNumberFormat="1" applyFont="1" applyFill="1" applyBorder="1" applyAlignment="1">
      <alignment vertical="center" wrapText="1"/>
    </xf>
    <xf numFmtId="4" fontId="2" fillId="33" borderId="0" xfId="0" applyNumberFormat="1" applyFont="1" applyFill="1" applyAlignment="1">
      <alignment vertical="center" wrapText="1"/>
    </xf>
    <xf numFmtId="4" fontId="4" fillId="33" borderId="0" xfId="0" applyNumberFormat="1" applyFont="1" applyFill="1" applyAlignment="1">
      <alignment horizontal="center" vertical="center" wrapText="1"/>
    </xf>
    <xf numFmtId="0" fontId="0" fillId="33" borderId="12" xfId="0" applyFill="1" applyBorder="1" applyAlignment="1">
      <alignment vertical="center" wrapText="1"/>
    </xf>
    <xf numFmtId="0" fontId="2" fillId="0" borderId="0" xfId="0" applyFont="1" applyFill="1" applyAlignment="1">
      <alignment horizontal="center"/>
    </xf>
    <xf numFmtId="0" fontId="4" fillId="0" borderId="13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53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horizontal="left" vertical="center" wrapText="1"/>
    </xf>
    <xf numFmtId="0" fontId="4" fillId="33" borderId="13" xfId="0" applyFont="1" applyFill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2" fillId="0" borderId="13" xfId="0" applyFont="1" applyFill="1" applyBorder="1" applyAlignment="1">
      <alignment horizontal="right" vertical="center" wrapText="1"/>
    </xf>
    <xf numFmtId="0" fontId="12" fillId="0" borderId="11" xfId="0" applyFont="1" applyFill="1" applyBorder="1" applyAlignment="1">
      <alignment horizontal="righ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0" fillId="0" borderId="11" xfId="0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right" vertical="center" wrapText="1"/>
    </xf>
    <xf numFmtId="2" fontId="2" fillId="0" borderId="15" xfId="0" applyNumberFormat="1" applyFont="1" applyFill="1" applyBorder="1" applyAlignment="1">
      <alignment horizontal="left" vertical="center" wrapText="1"/>
    </xf>
    <xf numFmtId="2" fontId="2" fillId="0" borderId="12" xfId="0" applyNumberFormat="1" applyFont="1" applyFill="1" applyBorder="1" applyAlignment="1">
      <alignment horizontal="left" vertical="center" wrapText="1"/>
    </xf>
    <xf numFmtId="2" fontId="2" fillId="0" borderId="14" xfId="0" applyNumberFormat="1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4" fillId="33" borderId="13" xfId="0" applyFont="1" applyFill="1" applyBorder="1" applyAlignment="1">
      <alignment horizontal="left" vertical="top" wrapText="1"/>
    </xf>
    <xf numFmtId="0" fontId="4" fillId="33" borderId="11" xfId="0" applyFont="1" applyFill="1" applyBorder="1" applyAlignment="1">
      <alignment horizontal="left" vertical="top" wrapText="1"/>
    </xf>
    <xf numFmtId="0" fontId="12" fillId="33" borderId="10" xfId="0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left" vertical="center" wrapText="1"/>
    </xf>
    <xf numFmtId="0" fontId="2" fillId="33" borderId="14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13" fillId="0" borderId="13" xfId="0" applyFont="1" applyFill="1" applyBorder="1" applyAlignment="1">
      <alignment horizontal="left" vertical="center" wrapText="1"/>
    </xf>
    <xf numFmtId="0" fontId="13" fillId="0" borderId="16" xfId="0" applyFont="1" applyFill="1" applyBorder="1" applyAlignment="1">
      <alignment horizontal="left" vertical="center" wrapText="1"/>
    </xf>
    <xf numFmtId="0" fontId="13" fillId="0" borderId="11" xfId="0" applyFont="1" applyFill="1" applyBorder="1" applyAlignment="1">
      <alignment horizontal="left" vertical="center" wrapText="1"/>
    </xf>
    <xf numFmtId="0" fontId="54" fillId="0" borderId="0" xfId="0" applyFont="1" applyFill="1" applyAlignment="1">
      <alignment horizontal="center" vertical="center" wrapText="1"/>
    </xf>
    <xf numFmtId="0" fontId="4" fillId="0" borderId="17" xfId="0" applyFont="1" applyFill="1" applyBorder="1" applyAlignment="1">
      <alignment horizontal="left" vertical="center" wrapText="1"/>
    </xf>
    <xf numFmtId="197" fontId="2" fillId="33" borderId="15" xfId="60" applyFont="1" applyFill="1" applyBorder="1" applyAlignment="1">
      <alignment vertical="center" wrapText="1"/>
    </xf>
    <xf numFmtId="197" fontId="0" fillId="33" borderId="12" xfId="60" applyFont="1" applyFill="1" applyBorder="1" applyAlignment="1">
      <alignment vertical="center" wrapText="1"/>
    </xf>
    <xf numFmtId="0" fontId="4" fillId="0" borderId="16" xfId="0" applyFont="1" applyFill="1" applyBorder="1" applyAlignment="1">
      <alignment horizontal="left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view="pageBreakPreview" zoomScaleSheetLayoutView="100" zoomScalePageLayoutView="0" workbookViewId="0" topLeftCell="A1">
      <selection activeCell="C12" sqref="C12"/>
    </sheetView>
  </sheetViews>
  <sheetFormatPr defaultColWidth="9.140625" defaultRowHeight="15"/>
  <cols>
    <col min="1" max="1" width="21.28125" style="5" customWidth="1"/>
    <col min="2" max="2" width="83.140625" style="5" customWidth="1"/>
    <col min="3" max="3" width="22.00390625" style="20" customWidth="1"/>
    <col min="4" max="4" width="11.28125" style="13" customWidth="1"/>
    <col min="5" max="5" width="19.28125" style="10" customWidth="1"/>
    <col min="6" max="16384" width="9.140625" style="10" customWidth="1"/>
  </cols>
  <sheetData>
    <row r="1" spans="1:4" ht="18.75">
      <c r="A1" s="76" t="s">
        <v>46</v>
      </c>
      <c r="B1" s="76"/>
      <c r="C1" s="76"/>
      <c r="D1" s="76"/>
    </row>
    <row r="2" spans="1:4" ht="18.75">
      <c r="A2" s="5" t="s">
        <v>26</v>
      </c>
      <c r="C2" s="16" t="s">
        <v>27</v>
      </c>
      <c r="D2" s="6"/>
    </row>
    <row r="3" spans="1:4" s="4" customFormat="1" ht="24" customHeight="1">
      <c r="A3" s="1" t="s">
        <v>22</v>
      </c>
      <c r="B3" s="1" t="s">
        <v>23</v>
      </c>
      <c r="C3" s="9" t="s">
        <v>24</v>
      </c>
      <c r="D3" s="7"/>
    </row>
    <row r="4" spans="1:4" s="4" customFormat="1" ht="24" customHeight="1">
      <c r="A4" s="1" t="s">
        <v>20</v>
      </c>
      <c r="B4" s="3" t="s">
        <v>50</v>
      </c>
      <c r="C4" s="14">
        <v>104512.17</v>
      </c>
      <c r="D4" s="7"/>
    </row>
    <row r="5" spans="1:4" s="4" customFormat="1" ht="21" customHeight="1">
      <c r="A5" s="1" t="s">
        <v>8</v>
      </c>
      <c r="B5" s="3" t="s">
        <v>9</v>
      </c>
      <c r="C5" s="14">
        <v>18123.9</v>
      </c>
      <c r="D5" s="7"/>
    </row>
    <row r="6" spans="1:4" s="4" customFormat="1" ht="21" customHeight="1">
      <c r="A6" s="1"/>
      <c r="B6" s="3" t="s">
        <v>47</v>
      </c>
      <c r="C6" s="14">
        <v>2262.43</v>
      </c>
      <c r="D6" s="7"/>
    </row>
    <row r="7" spans="1:4" s="4" customFormat="1" ht="21" customHeight="1">
      <c r="A7" s="1" t="s">
        <v>10</v>
      </c>
      <c r="B7" s="3"/>
      <c r="C7" s="14"/>
      <c r="D7" s="7"/>
    </row>
    <row r="8" spans="1:4" s="4" customFormat="1" ht="24" customHeight="1">
      <c r="A8" s="1" t="s">
        <v>25</v>
      </c>
      <c r="B8" s="3" t="s">
        <v>5</v>
      </c>
      <c r="C8" s="14">
        <v>1362.13</v>
      </c>
      <c r="D8" s="7"/>
    </row>
    <row r="9" spans="2:4" s="4" customFormat="1" ht="21" customHeight="1">
      <c r="B9" s="3" t="s">
        <v>7</v>
      </c>
      <c r="C9" s="14">
        <v>50387.14</v>
      </c>
      <c r="D9" s="7"/>
    </row>
    <row r="10" spans="1:4" s="4" customFormat="1" ht="21" customHeight="1">
      <c r="A10" s="1"/>
      <c r="B10" s="3" t="s">
        <v>6</v>
      </c>
      <c r="C10" s="15"/>
      <c r="D10" s="7"/>
    </row>
    <row r="11" spans="1:4" s="4" customFormat="1" ht="21" customHeight="1">
      <c r="A11" s="1"/>
      <c r="B11" s="3" t="s">
        <v>11</v>
      </c>
      <c r="C11" s="15">
        <v>3893.88</v>
      </c>
      <c r="D11" s="7"/>
    </row>
    <row r="12" spans="1:4" s="4" customFormat="1" ht="21" customHeight="1">
      <c r="A12" s="1"/>
      <c r="B12" s="3" t="s">
        <v>17</v>
      </c>
      <c r="C12" s="15"/>
      <c r="D12" s="7"/>
    </row>
    <row r="13" spans="1:4" s="8" customFormat="1" ht="21.75" customHeight="1">
      <c r="A13" s="1"/>
      <c r="B13" s="1" t="s">
        <v>3</v>
      </c>
      <c r="C13" s="17">
        <f>SUM(C4:C12)</f>
        <v>180541.65000000002</v>
      </c>
      <c r="D13" s="2"/>
    </row>
    <row r="14" spans="1:4" s="8" customFormat="1" ht="21" customHeight="1" hidden="1">
      <c r="A14" s="1"/>
      <c r="B14" s="1"/>
      <c r="C14" s="17"/>
      <c r="D14" s="2"/>
    </row>
    <row r="15" spans="1:4" s="8" customFormat="1" ht="16.5" customHeight="1" hidden="1">
      <c r="A15" s="1"/>
      <c r="B15" s="1"/>
      <c r="C15" s="17"/>
      <c r="D15" s="2" t="s">
        <v>26</v>
      </c>
    </row>
    <row r="16" spans="1:4" s="8" customFormat="1" ht="21.75" customHeight="1">
      <c r="A16" s="1"/>
      <c r="B16" s="1" t="s">
        <v>4</v>
      </c>
      <c r="C16" s="17">
        <f>SUM(C17:C32)</f>
        <v>2240.83</v>
      </c>
      <c r="D16" s="2"/>
    </row>
    <row r="17" spans="1:4" s="8" customFormat="1" ht="21.75" customHeight="1">
      <c r="A17" s="1" t="s">
        <v>14</v>
      </c>
      <c r="B17" s="3" t="s">
        <v>43</v>
      </c>
      <c r="C17" s="15">
        <v>94.8</v>
      </c>
      <c r="D17" s="2"/>
    </row>
    <row r="18" spans="1:4" s="8" customFormat="1" ht="21.75" customHeight="1">
      <c r="A18" s="1"/>
      <c r="B18" s="3" t="s">
        <v>44</v>
      </c>
      <c r="C18" s="15">
        <v>491.92</v>
      </c>
      <c r="D18" s="2"/>
    </row>
    <row r="19" spans="1:4" s="8" customFormat="1" ht="20.25" customHeight="1">
      <c r="A19" s="1" t="s">
        <v>48</v>
      </c>
      <c r="B19" s="3" t="s">
        <v>49</v>
      </c>
      <c r="C19" s="15">
        <v>72</v>
      </c>
      <c r="D19" s="11"/>
    </row>
    <row r="20" spans="1:4" s="8" customFormat="1" ht="20.25" customHeight="1">
      <c r="A20" s="1" t="s">
        <v>45</v>
      </c>
      <c r="B20" s="3" t="s">
        <v>44</v>
      </c>
      <c r="C20" s="15">
        <v>261.32</v>
      </c>
      <c r="D20" s="11"/>
    </row>
    <row r="21" spans="1:4" s="8" customFormat="1" ht="20.25" customHeight="1">
      <c r="A21" s="1" t="s">
        <v>51</v>
      </c>
      <c r="B21" s="3" t="s">
        <v>52</v>
      </c>
      <c r="C21" s="15">
        <v>1320.79</v>
      </c>
      <c r="D21" s="11"/>
    </row>
    <row r="22" spans="1:4" s="8" customFormat="1" ht="20.25" customHeight="1">
      <c r="A22" s="1"/>
      <c r="B22" s="3"/>
      <c r="C22" s="15"/>
      <c r="D22" s="11"/>
    </row>
    <row r="23" spans="1:4" s="8" customFormat="1" ht="20.25" customHeight="1">
      <c r="A23" s="1"/>
      <c r="B23" s="3"/>
      <c r="C23" s="15"/>
      <c r="D23" s="11"/>
    </row>
    <row r="24" spans="1:4" s="8" customFormat="1" ht="20.25" customHeight="1">
      <c r="A24" s="1"/>
      <c r="B24" s="3"/>
      <c r="C24" s="15"/>
      <c r="D24" s="11"/>
    </row>
    <row r="25" spans="1:4" s="8" customFormat="1" ht="20.25" customHeight="1">
      <c r="A25" s="1"/>
      <c r="B25" s="3"/>
      <c r="C25" s="15"/>
      <c r="D25" s="11"/>
    </row>
    <row r="26" spans="1:4" s="8" customFormat="1" ht="20.25" customHeight="1">
      <c r="A26" s="1"/>
      <c r="B26" s="3"/>
      <c r="C26" s="15"/>
      <c r="D26" s="11"/>
    </row>
    <row r="27" spans="1:4" s="8" customFormat="1" ht="20.25" customHeight="1">
      <c r="A27" s="1"/>
      <c r="B27" s="3"/>
      <c r="C27" s="15"/>
      <c r="D27" s="11"/>
    </row>
    <row r="28" spans="1:4" s="8" customFormat="1" ht="20.25" customHeight="1">
      <c r="A28" s="1"/>
      <c r="B28" s="3"/>
      <c r="C28" s="15"/>
      <c r="D28" s="11"/>
    </row>
    <row r="29" spans="1:4" s="8" customFormat="1" ht="20.25" customHeight="1">
      <c r="A29" s="1"/>
      <c r="B29" s="3"/>
      <c r="C29" s="15"/>
      <c r="D29" s="11"/>
    </row>
    <row r="30" spans="1:4" s="8" customFormat="1" ht="20.25" customHeight="1">
      <c r="A30" s="1"/>
      <c r="B30" s="3"/>
      <c r="C30" s="15"/>
      <c r="D30" s="11"/>
    </row>
    <row r="31" spans="1:4" s="8" customFormat="1" ht="20.25" customHeight="1">
      <c r="A31" s="1"/>
      <c r="B31" s="3"/>
      <c r="C31" s="15"/>
      <c r="D31" s="11"/>
    </row>
    <row r="32" spans="1:4" s="8" customFormat="1" ht="20.25" customHeight="1">
      <c r="A32" s="1"/>
      <c r="B32" s="18"/>
      <c r="C32" s="15"/>
      <c r="D32" s="11"/>
    </row>
    <row r="33" spans="1:4" s="8" customFormat="1" ht="28.5" customHeight="1">
      <c r="A33" s="1"/>
      <c r="B33" s="1" t="s">
        <v>21</v>
      </c>
      <c r="C33" s="17">
        <f>C13+C16</f>
        <v>182782.48</v>
      </c>
      <c r="D33" s="2"/>
    </row>
    <row r="34" spans="1:4" s="8" customFormat="1" ht="28.5" customHeight="1">
      <c r="A34" s="1"/>
      <c r="B34" s="1" t="s">
        <v>13</v>
      </c>
      <c r="C34" s="17">
        <f>SUM(C35:C35)</f>
        <v>0</v>
      </c>
      <c r="D34" s="2"/>
    </row>
    <row r="35" spans="1:4" s="8" customFormat="1" ht="35.25" customHeight="1" hidden="1">
      <c r="A35" s="1" t="s">
        <v>14</v>
      </c>
      <c r="B35" s="3" t="s">
        <v>40</v>
      </c>
      <c r="C35" s="15"/>
      <c r="D35" s="2"/>
    </row>
    <row r="36" spans="1:4" s="8" customFormat="1" ht="20.25" hidden="1">
      <c r="A36" s="3"/>
      <c r="B36" s="12" t="s">
        <v>16</v>
      </c>
      <c r="C36" s="19">
        <f>SUM(C37:C54)</f>
        <v>0</v>
      </c>
      <c r="D36" s="2"/>
    </row>
    <row r="37" spans="1:4" s="8" customFormat="1" ht="56.25" hidden="1">
      <c r="A37" s="1" t="s">
        <v>12</v>
      </c>
      <c r="B37" s="3" t="s">
        <v>29</v>
      </c>
      <c r="C37" s="15"/>
      <c r="D37" s="2"/>
    </row>
    <row r="38" spans="1:4" s="8" customFormat="1" ht="56.25" hidden="1">
      <c r="A38" s="1"/>
      <c r="B38" s="3" t="s">
        <v>28</v>
      </c>
      <c r="C38" s="15"/>
      <c r="D38" s="2"/>
    </row>
    <row r="39" spans="1:4" s="8" customFormat="1" ht="56.25" hidden="1">
      <c r="A39" s="1"/>
      <c r="B39" s="3" t="s">
        <v>74</v>
      </c>
      <c r="C39" s="15"/>
      <c r="D39" s="2"/>
    </row>
    <row r="40" spans="1:4" s="8" customFormat="1" ht="37.5" hidden="1">
      <c r="A40" s="1"/>
      <c r="B40" s="3" t="s">
        <v>72</v>
      </c>
      <c r="C40" s="15"/>
      <c r="D40" s="2"/>
    </row>
    <row r="41" spans="1:4" s="8" customFormat="1" ht="37.5" hidden="1">
      <c r="A41" s="1"/>
      <c r="B41" s="3" t="s">
        <v>73</v>
      </c>
      <c r="C41" s="15"/>
      <c r="D41" s="2"/>
    </row>
    <row r="42" spans="1:4" s="8" customFormat="1" ht="18.75" hidden="1">
      <c r="A42" s="1"/>
      <c r="B42" s="3" t="s">
        <v>32</v>
      </c>
      <c r="C42" s="15"/>
      <c r="D42" s="2"/>
    </row>
    <row r="43" spans="1:4" s="8" customFormat="1" ht="18.75" hidden="1">
      <c r="A43" s="1"/>
      <c r="B43" s="3" t="s">
        <v>33</v>
      </c>
      <c r="C43" s="15"/>
      <c r="D43" s="2"/>
    </row>
    <row r="44" spans="1:4" s="8" customFormat="1" ht="18.75" hidden="1">
      <c r="A44" s="1"/>
      <c r="B44" s="3" t="s">
        <v>35</v>
      </c>
      <c r="C44" s="15"/>
      <c r="D44" s="2"/>
    </row>
    <row r="45" spans="1:4" s="8" customFormat="1" ht="18.75" hidden="1">
      <c r="A45" s="1"/>
      <c r="B45" s="3" t="s">
        <v>34</v>
      </c>
      <c r="C45" s="15"/>
      <c r="D45" s="2"/>
    </row>
    <row r="46" spans="1:4" s="8" customFormat="1" ht="37.5" hidden="1">
      <c r="A46" s="1"/>
      <c r="B46" s="3" t="s">
        <v>36</v>
      </c>
      <c r="C46" s="15"/>
      <c r="D46" s="2"/>
    </row>
    <row r="47" spans="1:4" s="8" customFormat="1" ht="37.5" hidden="1">
      <c r="A47" s="1" t="s">
        <v>15</v>
      </c>
      <c r="B47" s="3" t="s">
        <v>37</v>
      </c>
      <c r="C47" s="15"/>
      <c r="D47" s="2"/>
    </row>
    <row r="48" spans="1:4" s="8" customFormat="1" ht="18.75" hidden="1">
      <c r="A48" s="1"/>
      <c r="B48" s="3" t="s">
        <v>38</v>
      </c>
      <c r="C48" s="15"/>
      <c r="D48" s="2"/>
    </row>
    <row r="49" spans="1:4" s="8" customFormat="1" ht="37.5" hidden="1">
      <c r="A49" s="1" t="s">
        <v>14</v>
      </c>
      <c r="B49" s="3" t="s">
        <v>39</v>
      </c>
      <c r="C49" s="15"/>
      <c r="D49" s="2"/>
    </row>
    <row r="50" spans="1:4" s="8" customFormat="1" ht="18.75" hidden="1">
      <c r="A50" s="1"/>
      <c r="B50" s="3" t="s">
        <v>41</v>
      </c>
      <c r="C50" s="15"/>
      <c r="D50" s="2"/>
    </row>
    <row r="51" spans="1:4" s="8" customFormat="1" ht="18.75">
      <c r="A51" s="1"/>
      <c r="B51" s="1" t="s">
        <v>42</v>
      </c>
      <c r="C51" s="17">
        <f>C52</f>
        <v>0</v>
      </c>
      <c r="D51" s="2"/>
    </row>
    <row r="52" spans="1:4" s="8" customFormat="1" ht="18.75">
      <c r="A52" s="1"/>
      <c r="B52" s="3"/>
      <c r="C52" s="15"/>
      <c r="D52" s="2"/>
    </row>
    <row r="53" spans="1:4" s="8" customFormat="1" ht="18.75">
      <c r="A53" s="1"/>
      <c r="B53" s="3"/>
      <c r="C53" s="15"/>
      <c r="D53" s="2"/>
    </row>
    <row r="54" spans="1:4" s="8" customFormat="1" ht="21" customHeight="1">
      <c r="A54" s="1"/>
      <c r="B54" s="3"/>
      <c r="C54" s="15"/>
      <c r="D54" s="2"/>
    </row>
    <row r="55" ht="21" customHeight="1">
      <c r="B55" s="5" t="s">
        <v>26</v>
      </c>
    </row>
    <row r="57" ht="21.75" customHeight="1"/>
    <row r="58" ht="24" customHeight="1"/>
    <row r="59" ht="24" customHeight="1"/>
    <row r="60" ht="21" customHeight="1"/>
    <row r="61" ht="28.5" customHeight="1"/>
    <row r="62" ht="21" customHeight="1"/>
    <row r="63" ht="21" customHeight="1"/>
    <row r="64" ht="24.75" customHeight="1"/>
    <row r="65" ht="24" customHeight="1"/>
    <row r="66" ht="31.5" customHeight="1"/>
  </sheetData>
  <sheetProtection/>
  <mergeCells count="1">
    <mergeCell ref="A1:D1"/>
  </mergeCells>
  <printOptions/>
  <pageMargins left="0.4724409448818898" right="0.15748031496062992" top="0.15748031496062992" bottom="0.15748031496062992" header="0.15748031496062992" footer="0.15748031496062992"/>
  <pageSetup fitToHeight="2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03"/>
  <sheetViews>
    <sheetView tabSelected="1" view="pageBreakPreview" zoomScale="66" zoomScaleNormal="70" zoomScaleSheetLayoutView="66" workbookViewId="0" topLeftCell="A135">
      <selection activeCell="B299" sqref="B299:C299"/>
    </sheetView>
  </sheetViews>
  <sheetFormatPr defaultColWidth="9.140625" defaultRowHeight="15"/>
  <cols>
    <col min="1" max="1" width="36.28125" style="22" customWidth="1"/>
    <col min="2" max="2" width="12.28125" style="22" customWidth="1"/>
    <col min="3" max="3" width="73.7109375" style="22" customWidth="1"/>
    <col min="4" max="4" width="25.28125" style="74" customWidth="1"/>
    <col min="5" max="5" width="8.8515625" style="29" hidden="1" customWidth="1"/>
    <col min="6" max="6" width="21.28125" style="22" customWidth="1"/>
    <col min="7" max="7" width="15.28125" style="22" bestFit="1" customWidth="1"/>
    <col min="8" max="8" width="11.7109375" style="22" bestFit="1" customWidth="1"/>
    <col min="9" max="16384" width="9.140625" style="22" customWidth="1"/>
  </cols>
  <sheetData>
    <row r="1" spans="1:5" ht="45" customHeight="1">
      <c r="A1" s="121" t="s">
        <v>128</v>
      </c>
      <c r="B1" s="121"/>
      <c r="C1" s="121"/>
      <c r="D1" s="121"/>
      <c r="E1" s="121"/>
    </row>
    <row r="2" spans="1:5" ht="27.75" customHeight="1" hidden="1">
      <c r="A2" s="122" t="s">
        <v>137</v>
      </c>
      <c r="B2" s="122"/>
      <c r="C2" s="122"/>
      <c r="D2" s="122"/>
      <c r="E2" s="23"/>
    </row>
    <row r="3" spans="1:5" ht="24.75" customHeight="1">
      <c r="A3" s="59" t="s">
        <v>89</v>
      </c>
      <c r="B3" s="59"/>
      <c r="C3" s="59"/>
      <c r="D3" s="66" t="s">
        <v>24</v>
      </c>
      <c r="E3" s="23"/>
    </row>
    <row r="4" spans="1:5" ht="24" customHeight="1">
      <c r="A4" s="80" t="s">
        <v>129</v>
      </c>
      <c r="B4" s="80"/>
      <c r="C4" s="80"/>
      <c r="D4" s="50" t="e">
        <f>#REF!</f>
        <v>#REF!</v>
      </c>
      <c r="E4" s="23"/>
    </row>
    <row r="5" spans="1:5" ht="24" customHeight="1" hidden="1">
      <c r="A5" s="80" t="s">
        <v>91</v>
      </c>
      <c r="B5" s="80"/>
      <c r="C5" s="80"/>
      <c r="D5" s="41"/>
      <c r="E5" s="23"/>
    </row>
    <row r="6" spans="1:5" ht="24" customHeight="1">
      <c r="A6" s="80" t="s">
        <v>130</v>
      </c>
      <c r="B6" s="80"/>
      <c r="C6" s="80"/>
      <c r="D6" s="41">
        <f>D9</f>
        <v>1148947.85</v>
      </c>
      <c r="E6" s="23"/>
    </row>
    <row r="7" spans="1:5" ht="24" customHeight="1" hidden="1">
      <c r="A7" s="116" t="s">
        <v>96</v>
      </c>
      <c r="B7" s="116"/>
      <c r="C7" s="116"/>
      <c r="D7" s="42"/>
      <c r="E7" s="23"/>
    </row>
    <row r="8" spans="1:5" ht="24" customHeight="1" hidden="1">
      <c r="A8" s="116" t="s">
        <v>92</v>
      </c>
      <c r="B8" s="116"/>
      <c r="C8" s="116"/>
      <c r="D8" s="42"/>
      <c r="E8" s="23"/>
    </row>
    <row r="9" spans="1:5" ht="21.75" customHeight="1">
      <c r="A9" s="116" t="s">
        <v>106</v>
      </c>
      <c r="B9" s="116"/>
      <c r="C9" s="116"/>
      <c r="D9" s="43">
        <v>1148947.85</v>
      </c>
      <c r="E9" s="23"/>
    </row>
    <row r="10" spans="1:5" ht="25.5" customHeight="1" hidden="1">
      <c r="A10" s="117" t="s">
        <v>121</v>
      </c>
      <c r="B10" s="117"/>
      <c r="C10" s="117"/>
      <c r="D10" s="44"/>
      <c r="E10" s="23"/>
    </row>
    <row r="11" spans="1:5" ht="24" customHeight="1" hidden="1">
      <c r="A11" s="118" t="s">
        <v>100</v>
      </c>
      <c r="B11" s="119"/>
      <c r="C11" s="120"/>
      <c r="D11" s="44"/>
      <c r="E11" s="23"/>
    </row>
    <row r="12" spans="1:5" ht="24" customHeight="1" hidden="1">
      <c r="A12" s="118" t="s">
        <v>101</v>
      </c>
      <c r="B12" s="119"/>
      <c r="C12" s="120"/>
      <c r="D12" s="44"/>
      <c r="E12" s="23"/>
    </row>
    <row r="13" spans="1:5" ht="24" customHeight="1" hidden="1">
      <c r="A13" s="118" t="s">
        <v>97</v>
      </c>
      <c r="B13" s="119"/>
      <c r="C13" s="120"/>
      <c r="D13" s="44"/>
      <c r="E13" s="23"/>
    </row>
    <row r="14" spans="1:6" ht="24" customHeight="1">
      <c r="A14" s="80" t="s">
        <v>131</v>
      </c>
      <c r="B14" s="80"/>
      <c r="C14" s="80"/>
      <c r="D14" s="41" t="e">
        <f>D4+D6+D12+D10-D11-D5</f>
        <v>#REF!</v>
      </c>
      <c r="E14" s="23"/>
      <c r="F14" s="29"/>
    </row>
    <row r="15" spans="1:5" ht="27.75" customHeight="1">
      <c r="A15" s="115" t="s">
        <v>65</v>
      </c>
      <c r="B15" s="115"/>
      <c r="C15" s="115"/>
      <c r="D15" s="115"/>
      <c r="E15" s="23"/>
    </row>
    <row r="16" spans="1:6" s="24" customFormat="1" ht="24.75" customHeight="1">
      <c r="A16" s="60" t="s">
        <v>53</v>
      </c>
      <c r="B16" s="115" t="s">
        <v>54</v>
      </c>
      <c r="C16" s="115"/>
      <c r="D16" s="45">
        <f>D17+D38+D43+D50+D161</f>
        <v>2666716.25</v>
      </c>
      <c r="E16" s="37"/>
      <c r="F16" s="34"/>
    </row>
    <row r="17" spans="1:5" s="24" customFormat="1" ht="28.5" customHeight="1">
      <c r="A17" s="32" t="s">
        <v>55</v>
      </c>
      <c r="B17" s="79" t="s">
        <v>127</v>
      </c>
      <c r="C17" s="79"/>
      <c r="D17" s="46">
        <f>SUM(D18:D37)</f>
        <v>2463012.22</v>
      </c>
      <c r="E17" s="37"/>
    </row>
    <row r="18" spans="1:6" s="24" customFormat="1" ht="21.75" customHeight="1" hidden="1">
      <c r="A18" s="61"/>
      <c r="B18" s="62"/>
      <c r="C18" s="62" t="s">
        <v>103</v>
      </c>
      <c r="D18" s="38"/>
      <c r="E18" s="37"/>
      <c r="F18" s="34"/>
    </row>
    <row r="19" spans="1:5" s="24" customFormat="1" ht="20.25" customHeight="1" hidden="1">
      <c r="A19" s="61"/>
      <c r="B19" s="62"/>
      <c r="C19" s="62" t="s">
        <v>116</v>
      </c>
      <c r="D19" s="51"/>
      <c r="E19" s="37"/>
    </row>
    <row r="20" spans="1:5" s="30" customFormat="1" ht="20.25" customHeight="1" hidden="1">
      <c r="A20" s="61"/>
      <c r="B20" s="62"/>
      <c r="C20" s="62" t="s">
        <v>93</v>
      </c>
      <c r="D20" s="51"/>
      <c r="E20" s="40"/>
    </row>
    <row r="21" spans="1:5" s="30" customFormat="1" ht="20.25" customHeight="1" hidden="1">
      <c r="A21" s="61"/>
      <c r="B21" s="62"/>
      <c r="C21" s="62" t="s">
        <v>30</v>
      </c>
      <c r="D21" s="51"/>
      <c r="E21" s="40"/>
    </row>
    <row r="22" spans="1:5" s="30" customFormat="1" ht="20.25" customHeight="1" hidden="1">
      <c r="A22" s="61"/>
      <c r="B22" s="62"/>
      <c r="C22" s="62" t="s">
        <v>68</v>
      </c>
      <c r="D22" s="67"/>
      <c r="E22" s="40"/>
    </row>
    <row r="23" spans="1:5" s="30" customFormat="1" ht="20.25" customHeight="1" hidden="1">
      <c r="A23" s="61"/>
      <c r="B23" s="62"/>
      <c r="C23" s="62" t="s">
        <v>59</v>
      </c>
      <c r="D23" s="51"/>
      <c r="E23" s="40"/>
    </row>
    <row r="24" spans="1:5" s="30" customFormat="1" ht="20.25" customHeight="1" hidden="1">
      <c r="A24" s="61"/>
      <c r="B24" s="62"/>
      <c r="C24" s="62" t="s">
        <v>114</v>
      </c>
      <c r="D24" s="51"/>
      <c r="E24" s="40"/>
    </row>
    <row r="25" spans="1:5" s="30" customFormat="1" ht="20.25" customHeight="1" hidden="1">
      <c r="A25" s="61"/>
      <c r="B25" s="62"/>
      <c r="C25" s="62" t="s">
        <v>69</v>
      </c>
      <c r="D25" s="51"/>
      <c r="E25" s="40"/>
    </row>
    <row r="26" spans="1:5" s="30" customFormat="1" ht="18" customHeight="1">
      <c r="A26" s="61"/>
      <c r="B26" s="62"/>
      <c r="C26" s="62" t="s">
        <v>15</v>
      </c>
      <c r="D26" s="51"/>
      <c r="E26" s="40"/>
    </row>
    <row r="27" spans="1:5" s="30" customFormat="1" ht="20.25" customHeight="1">
      <c r="A27" s="61"/>
      <c r="B27" s="62"/>
      <c r="C27" s="62" t="s">
        <v>60</v>
      </c>
      <c r="D27" s="51">
        <f>2320845.04-3832.82</f>
        <v>2317012.22</v>
      </c>
      <c r="E27" s="40"/>
    </row>
    <row r="28" spans="1:5" s="30" customFormat="1" ht="24" customHeight="1" hidden="1">
      <c r="A28" s="61"/>
      <c r="B28" s="62"/>
      <c r="C28" s="62" t="s">
        <v>18</v>
      </c>
      <c r="D28" s="51"/>
      <c r="E28" s="40"/>
    </row>
    <row r="29" spans="1:5" s="30" customFormat="1" ht="20.25" customHeight="1" hidden="1">
      <c r="A29" s="61"/>
      <c r="B29" s="62"/>
      <c r="C29" s="62" t="s">
        <v>111</v>
      </c>
      <c r="D29" s="51"/>
      <c r="E29" s="40"/>
    </row>
    <row r="30" spans="1:6" s="30" customFormat="1" ht="20.25" customHeight="1" hidden="1">
      <c r="A30" s="61"/>
      <c r="B30" s="62"/>
      <c r="C30" s="62" t="s">
        <v>110</v>
      </c>
      <c r="D30" s="51"/>
      <c r="E30" s="40"/>
      <c r="F30" s="31"/>
    </row>
    <row r="31" spans="1:5" s="30" customFormat="1" ht="20.25" customHeight="1" hidden="1">
      <c r="A31" s="61"/>
      <c r="B31" s="62"/>
      <c r="C31" s="62" t="s">
        <v>64</v>
      </c>
      <c r="D31" s="51"/>
      <c r="E31" s="40"/>
    </row>
    <row r="32" spans="1:5" s="30" customFormat="1" ht="19.5" customHeight="1">
      <c r="A32" s="61"/>
      <c r="B32" s="62"/>
      <c r="C32" s="62" t="s">
        <v>105</v>
      </c>
      <c r="D32" s="51">
        <v>146000</v>
      </c>
      <c r="E32" s="40"/>
    </row>
    <row r="33" spans="1:5" s="30" customFormat="1" ht="21.75" customHeight="1" hidden="1">
      <c r="A33" s="61"/>
      <c r="B33" s="62"/>
      <c r="C33" s="62" t="s">
        <v>70</v>
      </c>
      <c r="D33" s="51"/>
      <c r="E33" s="40"/>
    </row>
    <row r="34" spans="1:5" s="30" customFormat="1" ht="20.25" customHeight="1" hidden="1">
      <c r="A34" s="61"/>
      <c r="B34" s="62"/>
      <c r="C34" s="62" t="s">
        <v>99</v>
      </c>
      <c r="D34" s="51"/>
      <c r="E34" s="40"/>
    </row>
    <row r="35" spans="1:5" s="30" customFormat="1" ht="21" customHeight="1" hidden="1">
      <c r="A35" s="61"/>
      <c r="B35" s="62"/>
      <c r="C35" s="62" t="s">
        <v>82</v>
      </c>
      <c r="D35" s="51"/>
      <c r="E35" s="40"/>
    </row>
    <row r="36" spans="1:5" s="30" customFormat="1" ht="24" customHeight="1" hidden="1">
      <c r="A36" s="61"/>
      <c r="B36" s="62"/>
      <c r="C36" s="62" t="s">
        <v>90</v>
      </c>
      <c r="D36" s="39"/>
      <c r="E36" s="40"/>
    </row>
    <row r="37" spans="1:5" s="30" customFormat="1" ht="21" customHeight="1" hidden="1">
      <c r="A37" s="61"/>
      <c r="B37" s="62"/>
      <c r="C37" s="62" t="s">
        <v>113</v>
      </c>
      <c r="D37" s="51"/>
      <c r="E37" s="40"/>
    </row>
    <row r="38" spans="1:5" s="30" customFormat="1" ht="24.75" customHeight="1">
      <c r="A38" s="32" t="s">
        <v>8</v>
      </c>
      <c r="B38" s="109" t="s">
        <v>63</v>
      </c>
      <c r="C38" s="110"/>
      <c r="D38" s="46">
        <f>SUM(D39:D42)</f>
        <v>0</v>
      </c>
      <c r="E38" s="40"/>
    </row>
    <row r="39" spans="1:5" s="24" customFormat="1" ht="24" customHeight="1" hidden="1">
      <c r="A39" s="32"/>
      <c r="B39" s="108" t="s">
        <v>109</v>
      </c>
      <c r="C39" s="108"/>
      <c r="D39" s="56"/>
      <c r="E39" s="37"/>
    </row>
    <row r="40" spans="1:5" s="24" customFormat="1" ht="24" customHeight="1" hidden="1">
      <c r="A40" s="32"/>
      <c r="B40" s="108" t="s">
        <v>118</v>
      </c>
      <c r="C40" s="108"/>
      <c r="D40" s="57"/>
      <c r="E40" s="37"/>
    </row>
    <row r="41" spans="1:5" s="24" customFormat="1" ht="24" customHeight="1" hidden="1">
      <c r="A41" s="32"/>
      <c r="B41" s="108" t="s">
        <v>119</v>
      </c>
      <c r="C41" s="108"/>
      <c r="D41" s="38"/>
      <c r="E41" s="37"/>
    </row>
    <row r="42" spans="1:5" s="24" customFormat="1" ht="24" customHeight="1" hidden="1">
      <c r="A42" s="32"/>
      <c r="B42" s="108"/>
      <c r="C42" s="108"/>
      <c r="D42" s="38"/>
      <c r="E42" s="37"/>
    </row>
    <row r="43" spans="1:6" s="24" customFormat="1" ht="24" customHeight="1">
      <c r="A43" s="32" t="s">
        <v>10</v>
      </c>
      <c r="B43" s="108" t="s">
        <v>63</v>
      </c>
      <c r="C43" s="108"/>
      <c r="D43" s="46">
        <f>SUM(D44:D49)</f>
        <v>0</v>
      </c>
      <c r="E43" s="37"/>
      <c r="F43" s="34"/>
    </row>
    <row r="44" spans="1:5" s="24" customFormat="1" ht="30.75" customHeight="1" hidden="1">
      <c r="A44" s="32"/>
      <c r="B44" s="108" t="s">
        <v>59</v>
      </c>
      <c r="C44" s="108"/>
      <c r="D44" s="38"/>
      <c r="E44" s="37"/>
    </row>
    <row r="45" spans="1:5" s="24" customFormat="1" ht="24" customHeight="1" hidden="1">
      <c r="A45" s="32"/>
      <c r="B45" s="108" t="s">
        <v>69</v>
      </c>
      <c r="C45" s="108"/>
      <c r="D45" s="53"/>
      <c r="E45" s="37"/>
    </row>
    <row r="46" spans="1:5" s="24" customFormat="1" ht="22.5" customHeight="1" hidden="1">
      <c r="A46" s="32"/>
      <c r="B46" s="108" t="s">
        <v>78</v>
      </c>
      <c r="C46" s="108"/>
      <c r="D46" s="38"/>
      <c r="E46" s="37"/>
    </row>
    <row r="47" spans="1:5" s="24" customFormat="1" ht="25.5" customHeight="1" hidden="1">
      <c r="A47" s="32"/>
      <c r="B47" s="108" t="s">
        <v>15</v>
      </c>
      <c r="C47" s="108"/>
      <c r="D47" s="38"/>
      <c r="E47" s="37"/>
    </row>
    <row r="48" spans="1:5" s="24" customFormat="1" ht="18.75" hidden="1">
      <c r="A48" s="32"/>
      <c r="B48" s="108" t="s">
        <v>31</v>
      </c>
      <c r="C48" s="108"/>
      <c r="D48" s="38"/>
      <c r="E48" s="37"/>
    </row>
    <row r="49" spans="1:5" s="24" customFormat="1" ht="24" customHeight="1" hidden="1">
      <c r="A49" s="32"/>
      <c r="B49" s="108" t="s">
        <v>68</v>
      </c>
      <c r="C49" s="108"/>
      <c r="D49" s="38"/>
      <c r="E49" s="37"/>
    </row>
    <row r="50" spans="1:5" s="24" customFormat="1" ht="22.5" customHeight="1">
      <c r="A50" s="21" t="s">
        <v>25</v>
      </c>
      <c r="B50" s="108" t="s">
        <v>26</v>
      </c>
      <c r="C50" s="108"/>
      <c r="D50" s="47">
        <f>D51+D74+D96+D117+D135+D154</f>
        <v>203704.03000000003</v>
      </c>
      <c r="E50" s="37"/>
    </row>
    <row r="51" spans="1:5" s="24" customFormat="1" ht="25.5" customHeight="1">
      <c r="A51" s="21"/>
      <c r="B51" s="108" t="s">
        <v>102</v>
      </c>
      <c r="C51" s="108"/>
      <c r="D51" s="48">
        <f>SUM(D52:D73)</f>
        <v>0</v>
      </c>
      <c r="E51" s="37"/>
    </row>
    <row r="52" spans="1:5" s="24" customFormat="1" ht="27.75" customHeight="1" hidden="1">
      <c r="A52" s="61"/>
      <c r="B52" s="63"/>
      <c r="C52" s="62" t="s">
        <v>103</v>
      </c>
      <c r="D52" s="38"/>
      <c r="E52" s="37"/>
    </row>
    <row r="53" spans="1:5" s="24" customFormat="1" ht="27.75" customHeight="1" hidden="1">
      <c r="A53" s="61"/>
      <c r="B53" s="63"/>
      <c r="C53" s="62" t="s">
        <v>83</v>
      </c>
      <c r="D53" s="38"/>
      <c r="E53" s="37"/>
    </row>
    <row r="54" spans="1:5" s="30" customFormat="1" ht="25.5" customHeight="1" hidden="1">
      <c r="A54" s="61"/>
      <c r="B54" s="63"/>
      <c r="C54" s="62" t="s">
        <v>108</v>
      </c>
      <c r="D54" s="38"/>
      <c r="E54" s="40"/>
    </row>
    <row r="55" spans="1:5" s="30" customFormat="1" ht="27.75" customHeight="1" hidden="1">
      <c r="A55" s="61"/>
      <c r="B55" s="63"/>
      <c r="C55" s="62" t="s">
        <v>93</v>
      </c>
      <c r="D55" s="38"/>
      <c r="E55" s="40"/>
    </row>
    <row r="56" spans="1:5" s="30" customFormat="1" ht="21" customHeight="1" hidden="1">
      <c r="A56" s="61"/>
      <c r="B56" s="63"/>
      <c r="C56" s="62" t="s">
        <v>59</v>
      </c>
      <c r="D56" s="38"/>
      <c r="E56" s="40"/>
    </row>
    <row r="57" spans="1:5" s="30" customFormat="1" ht="21" customHeight="1" hidden="1">
      <c r="A57" s="61"/>
      <c r="B57" s="63"/>
      <c r="C57" s="62" t="s">
        <v>115</v>
      </c>
      <c r="D57" s="38"/>
      <c r="E57" s="40"/>
    </row>
    <row r="58" spans="1:5" s="30" customFormat="1" ht="21" customHeight="1" hidden="1">
      <c r="A58" s="61"/>
      <c r="B58" s="63"/>
      <c r="C58" s="62" t="s">
        <v>69</v>
      </c>
      <c r="D58" s="38"/>
      <c r="E58" s="40"/>
    </row>
    <row r="59" spans="1:5" s="30" customFormat="1" ht="21" customHeight="1" hidden="1">
      <c r="A59" s="61"/>
      <c r="B59" s="63"/>
      <c r="C59" s="62" t="s">
        <v>15</v>
      </c>
      <c r="D59" s="38"/>
      <c r="E59" s="40"/>
    </row>
    <row r="60" spans="1:5" s="30" customFormat="1" ht="21" customHeight="1" hidden="1">
      <c r="A60" s="61"/>
      <c r="B60" s="63"/>
      <c r="C60" s="62" t="s">
        <v>122</v>
      </c>
      <c r="D60" s="38"/>
      <c r="E60" s="40"/>
    </row>
    <row r="61" spans="1:5" s="30" customFormat="1" ht="24" customHeight="1" hidden="1">
      <c r="A61" s="61"/>
      <c r="B61" s="63"/>
      <c r="C61" s="62" t="s">
        <v>78</v>
      </c>
      <c r="D61" s="38"/>
      <c r="E61" s="40"/>
    </row>
    <row r="62" spans="1:5" s="30" customFormat="1" ht="21" customHeight="1" hidden="1">
      <c r="A62" s="61"/>
      <c r="B62" s="63"/>
      <c r="C62" s="62" t="s">
        <v>18</v>
      </c>
      <c r="D62" s="38"/>
      <c r="E62" s="40"/>
    </row>
    <row r="63" spans="1:5" s="30" customFormat="1" ht="21" customHeight="1" hidden="1">
      <c r="A63" s="61"/>
      <c r="B63" s="63"/>
      <c r="C63" s="62" t="s">
        <v>111</v>
      </c>
      <c r="D63" s="38"/>
      <c r="E63" s="40"/>
    </row>
    <row r="64" spans="1:5" s="30" customFormat="1" ht="21" customHeight="1" hidden="1">
      <c r="A64" s="61"/>
      <c r="B64" s="63"/>
      <c r="C64" s="62" t="s">
        <v>61</v>
      </c>
      <c r="D64" s="38"/>
      <c r="E64" s="40"/>
    </row>
    <row r="65" spans="1:6" s="30" customFormat="1" ht="21" customHeight="1" hidden="1">
      <c r="A65" s="61"/>
      <c r="B65" s="63"/>
      <c r="C65" s="62" t="s">
        <v>110</v>
      </c>
      <c r="D65" s="38"/>
      <c r="E65" s="40"/>
      <c r="F65" s="55"/>
    </row>
    <row r="66" spans="1:5" s="30" customFormat="1" ht="21" customHeight="1" hidden="1">
      <c r="A66" s="61"/>
      <c r="B66" s="63"/>
      <c r="C66" s="62" t="s">
        <v>64</v>
      </c>
      <c r="D66" s="51"/>
      <c r="E66" s="40"/>
    </row>
    <row r="67" spans="1:5" s="30" customFormat="1" ht="21" customHeight="1" hidden="1">
      <c r="A67" s="61"/>
      <c r="B67" s="63"/>
      <c r="C67" s="62" t="s">
        <v>99</v>
      </c>
      <c r="D67" s="51"/>
      <c r="E67" s="40"/>
    </row>
    <row r="68" spans="1:5" s="30" customFormat="1" ht="21" customHeight="1" hidden="1">
      <c r="A68" s="61"/>
      <c r="B68" s="63"/>
      <c r="C68" s="62" t="s">
        <v>62</v>
      </c>
      <c r="D68" s="51"/>
      <c r="E68" s="40"/>
    </row>
    <row r="69" spans="1:5" s="30" customFormat="1" ht="21" customHeight="1" hidden="1">
      <c r="A69" s="61"/>
      <c r="B69" s="63"/>
      <c r="C69" s="62" t="s">
        <v>70</v>
      </c>
      <c r="D69" s="52"/>
      <c r="E69" s="40"/>
    </row>
    <row r="70" spans="1:5" s="30" customFormat="1" ht="21" customHeight="1" hidden="1">
      <c r="A70" s="61"/>
      <c r="B70" s="63"/>
      <c r="C70" s="62" t="s">
        <v>82</v>
      </c>
      <c r="D70" s="51"/>
      <c r="E70" s="40"/>
    </row>
    <row r="71" spans="1:5" s="30" customFormat="1" ht="23.25" customHeight="1" hidden="1">
      <c r="A71" s="61"/>
      <c r="B71" s="63"/>
      <c r="C71" s="62" t="s">
        <v>120</v>
      </c>
      <c r="D71" s="51"/>
      <c r="E71" s="40"/>
    </row>
    <row r="72" spans="1:5" s="30" customFormat="1" ht="24" customHeight="1" hidden="1">
      <c r="A72" s="61"/>
      <c r="B72" s="63"/>
      <c r="C72" s="62" t="s">
        <v>58</v>
      </c>
      <c r="D72" s="38"/>
      <c r="E72" s="40"/>
    </row>
    <row r="73" spans="1:5" s="30" customFormat="1" ht="20.25" customHeight="1" hidden="1">
      <c r="A73" s="61"/>
      <c r="B73" s="63"/>
      <c r="C73" s="62" t="s">
        <v>85</v>
      </c>
      <c r="D73" s="38"/>
      <c r="E73" s="40"/>
    </row>
    <row r="74" spans="1:5" s="30" customFormat="1" ht="27" customHeight="1">
      <c r="A74" s="21"/>
      <c r="B74" s="108" t="s">
        <v>1</v>
      </c>
      <c r="C74" s="108"/>
      <c r="D74" s="48">
        <f>SUM(D75:D95)</f>
        <v>0</v>
      </c>
      <c r="E74" s="40"/>
    </row>
    <row r="75" spans="1:5" s="24" customFormat="1" ht="27.75" customHeight="1" hidden="1">
      <c r="A75" s="61"/>
      <c r="B75" s="62"/>
      <c r="C75" s="62" t="s">
        <v>14</v>
      </c>
      <c r="D75" s="38"/>
      <c r="E75" s="37"/>
    </row>
    <row r="76" spans="1:5" s="24" customFormat="1" ht="22.5" customHeight="1" hidden="1">
      <c r="A76" s="61"/>
      <c r="B76" s="62"/>
      <c r="C76" s="62" t="s">
        <v>117</v>
      </c>
      <c r="D76" s="38"/>
      <c r="E76" s="37"/>
    </row>
    <row r="77" spans="1:5" s="30" customFormat="1" ht="24.75" customHeight="1" hidden="1">
      <c r="A77" s="61"/>
      <c r="B77" s="62"/>
      <c r="C77" s="62" t="s">
        <v>93</v>
      </c>
      <c r="D77" s="38"/>
      <c r="E77" s="40"/>
    </row>
    <row r="78" spans="1:5" s="30" customFormat="1" ht="25.5" customHeight="1" hidden="1">
      <c r="A78" s="61"/>
      <c r="B78" s="62"/>
      <c r="C78" s="62" t="s">
        <v>30</v>
      </c>
      <c r="D78" s="38"/>
      <c r="E78" s="40"/>
    </row>
    <row r="79" spans="1:5" s="30" customFormat="1" ht="18.75" hidden="1">
      <c r="A79" s="61"/>
      <c r="B79" s="62"/>
      <c r="C79" s="62" t="s">
        <v>68</v>
      </c>
      <c r="D79" s="38"/>
      <c r="E79" s="40"/>
    </row>
    <row r="80" spans="1:5" s="30" customFormat="1" ht="18.75" hidden="1">
      <c r="A80" s="61"/>
      <c r="B80" s="62"/>
      <c r="C80" s="62" t="s">
        <v>59</v>
      </c>
      <c r="D80" s="38"/>
      <c r="E80" s="40"/>
    </row>
    <row r="81" spans="1:5" s="30" customFormat="1" ht="18.75" hidden="1">
      <c r="A81" s="61"/>
      <c r="B81" s="62"/>
      <c r="C81" s="62" t="s">
        <v>115</v>
      </c>
      <c r="D81" s="38"/>
      <c r="E81" s="40"/>
    </row>
    <row r="82" spans="1:5" s="30" customFormat="1" ht="18.75" hidden="1">
      <c r="A82" s="61"/>
      <c r="B82" s="62"/>
      <c r="C82" s="62" t="s">
        <v>69</v>
      </c>
      <c r="D82" s="38"/>
      <c r="E82" s="40"/>
    </row>
    <row r="83" spans="1:5" s="30" customFormat="1" ht="18.75" hidden="1">
      <c r="A83" s="61"/>
      <c r="B83" s="62"/>
      <c r="C83" s="62" t="s">
        <v>15</v>
      </c>
      <c r="D83" s="38"/>
      <c r="E83" s="40"/>
    </row>
    <row r="84" spans="1:5" s="30" customFormat="1" ht="23.25" customHeight="1" hidden="1">
      <c r="A84" s="61"/>
      <c r="B84" s="62"/>
      <c r="C84" s="62" t="s">
        <v>78</v>
      </c>
      <c r="D84" s="38"/>
      <c r="E84" s="40"/>
    </row>
    <row r="85" spans="1:5" s="30" customFormat="1" ht="18" customHeight="1" hidden="1">
      <c r="A85" s="61"/>
      <c r="B85" s="62"/>
      <c r="C85" s="62" t="s">
        <v>71</v>
      </c>
      <c r="D85" s="38"/>
      <c r="E85" s="40"/>
    </row>
    <row r="86" spans="1:5" s="30" customFormat="1" ht="18.75" hidden="1">
      <c r="A86" s="61"/>
      <c r="B86" s="62"/>
      <c r="C86" s="62" t="s">
        <v>62</v>
      </c>
      <c r="D86" s="38"/>
      <c r="E86" s="40"/>
    </row>
    <row r="87" spans="1:5" s="30" customFormat="1" ht="18.75" hidden="1">
      <c r="A87" s="61"/>
      <c r="B87" s="62"/>
      <c r="C87" s="62" t="s">
        <v>18</v>
      </c>
      <c r="D87" s="38"/>
      <c r="E87" s="40"/>
    </row>
    <row r="88" spans="1:5" s="30" customFormat="1" ht="18.75" hidden="1">
      <c r="A88" s="61"/>
      <c r="B88" s="62"/>
      <c r="C88" s="62" t="s">
        <v>31</v>
      </c>
      <c r="D88" s="38"/>
      <c r="E88" s="40"/>
    </row>
    <row r="89" spans="1:5" s="30" customFormat="1" ht="18.75" hidden="1">
      <c r="A89" s="61"/>
      <c r="B89" s="62"/>
      <c r="C89" s="62" t="s">
        <v>45</v>
      </c>
      <c r="D89" s="38"/>
      <c r="E89" s="40"/>
    </row>
    <row r="90" spans="1:5" s="30" customFormat="1" ht="18.75" hidden="1">
      <c r="A90" s="61"/>
      <c r="B90" s="62"/>
      <c r="C90" s="62" t="s">
        <v>64</v>
      </c>
      <c r="D90" s="38"/>
      <c r="E90" s="40"/>
    </row>
    <row r="91" spans="1:5" s="30" customFormat="1" ht="18.75" hidden="1">
      <c r="A91" s="61"/>
      <c r="B91" s="62"/>
      <c r="C91" s="62" t="s">
        <v>80</v>
      </c>
      <c r="D91" s="38"/>
      <c r="E91" s="40"/>
    </row>
    <row r="92" spans="1:5" s="30" customFormat="1" ht="18.75" hidden="1">
      <c r="A92" s="61"/>
      <c r="B92" s="62"/>
      <c r="C92" s="62" t="s">
        <v>62</v>
      </c>
      <c r="D92" s="38"/>
      <c r="E92" s="40"/>
    </row>
    <row r="93" spans="1:5" s="30" customFormat="1" ht="20.25" customHeight="1" hidden="1">
      <c r="A93" s="61"/>
      <c r="B93" s="62"/>
      <c r="C93" s="62" t="s">
        <v>82</v>
      </c>
      <c r="D93" s="38"/>
      <c r="E93" s="40"/>
    </row>
    <row r="94" spans="1:5" s="30" customFormat="1" ht="20.25" customHeight="1" hidden="1">
      <c r="A94" s="61"/>
      <c r="B94" s="62"/>
      <c r="C94" s="62" t="s">
        <v>0</v>
      </c>
      <c r="D94" s="38"/>
      <c r="E94" s="40"/>
    </row>
    <row r="95" spans="1:5" s="30" customFormat="1" ht="19.5" customHeight="1" hidden="1">
      <c r="A95" s="61"/>
      <c r="B95" s="62"/>
      <c r="C95" s="62" t="s">
        <v>58</v>
      </c>
      <c r="D95" s="38"/>
      <c r="E95" s="40"/>
    </row>
    <row r="96" spans="1:5" s="30" customFormat="1" ht="33" customHeight="1">
      <c r="A96" s="21"/>
      <c r="B96" s="108" t="s">
        <v>2</v>
      </c>
      <c r="C96" s="108"/>
      <c r="D96" s="48">
        <f>SUM(D97:D116)</f>
        <v>148366.46000000002</v>
      </c>
      <c r="E96" s="40"/>
    </row>
    <row r="97" spans="1:7" s="24" customFormat="1" ht="19.5" customHeight="1">
      <c r="A97" s="61"/>
      <c r="B97" s="63"/>
      <c r="C97" s="62" t="s">
        <v>67</v>
      </c>
      <c r="D97" s="51">
        <v>505.51</v>
      </c>
      <c r="E97" s="37"/>
      <c r="G97" s="34"/>
    </row>
    <row r="98" spans="1:7" s="24" customFormat="1" ht="19.5" customHeight="1" hidden="1">
      <c r="A98" s="61"/>
      <c r="B98" s="63"/>
      <c r="C98" s="62" t="s">
        <v>117</v>
      </c>
      <c r="D98" s="51"/>
      <c r="E98" s="37"/>
      <c r="G98" s="34"/>
    </row>
    <row r="99" spans="1:5" s="30" customFormat="1" ht="19.5" customHeight="1" hidden="1">
      <c r="A99" s="61"/>
      <c r="B99" s="63"/>
      <c r="C99" s="62" t="s">
        <v>93</v>
      </c>
      <c r="D99" s="38"/>
      <c r="E99" s="40"/>
    </row>
    <row r="100" spans="1:7" s="30" customFormat="1" ht="19.5" customHeight="1" hidden="1">
      <c r="A100" s="61"/>
      <c r="B100" s="63"/>
      <c r="C100" s="62" t="s">
        <v>30</v>
      </c>
      <c r="D100" s="38"/>
      <c r="E100" s="40"/>
      <c r="G100" s="31"/>
    </row>
    <row r="101" spans="1:5" s="30" customFormat="1" ht="19.5" customHeight="1" hidden="1">
      <c r="A101" s="61"/>
      <c r="B101" s="63"/>
      <c r="C101" s="62" t="s">
        <v>68</v>
      </c>
      <c r="D101" s="38"/>
      <c r="E101" s="40"/>
    </row>
    <row r="102" spans="1:5" s="30" customFormat="1" ht="19.5" customHeight="1" hidden="1">
      <c r="A102" s="61"/>
      <c r="B102" s="63"/>
      <c r="C102" s="62" t="s">
        <v>59</v>
      </c>
      <c r="D102" s="51"/>
      <c r="E102" s="40"/>
    </row>
    <row r="103" spans="1:5" s="30" customFormat="1" ht="19.5" customHeight="1" hidden="1">
      <c r="A103" s="61"/>
      <c r="B103" s="63"/>
      <c r="C103" s="62" t="s">
        <v>115</v>
      </c>
      <c r="D103" s="38"/>
      <c r="E103" s="40"/>
    </row>
    <row r="104" spans="1:5" s="30" customFormat="1" ht="19.5" customHeight="1" hidden="1">
      <c r="A104" s="61"/>
      <c r="B104" s="63"/>
      <c r="C104" s="62" t="s">
        <v>69</v>
      </c>
      <c r="D104" s="38"/>
      <c r="E104" s="40"/>
    </row>
    <row r="105" spans="1:5" s="30" customFormat="1" ht="19.5" customHeight="1" hidden="1">
      <c r="A105" s="61"/>
      <c r="B105" s="63"/>
      <c r="C105" s="62" t="s">
        <v>15</v>
      </c>
      <c r="D105" s="38"/>
      <c r="E105" s="40"/>
    </row>
    <row r="106" spans="1:5" s="30" customFormat="1" ht="19.5" customHeight="1">
      <c r="A106" s="61"/>
      <c r="B106" s="63"/>
      <c r="C106" s="62" t="s">
        <v>78</v>
      </c>
      <c r="D106" s="38">
        <f>533.03+67145.25+79429.3</f>
        <v>147107.58000000002</v>
      </c>
      <c r="E106" s="40"/>
    </row>
    <row r="107" spans="1:5" s="30" customFormat="1" ht="19.5" customHeight="1" hidden="1">
      <c r="A107" s="61"/>
      <c r="B107" s="63"/>
      <c r="C107" s="62" t="s">
        <v>18</v>
      </c>
      <c r="D107" s="38"/>
      <c r="E107" s="40"/>
    </row>
    <row r="108" spans="1:5" s="30" customFormat="1" ht="19.5" customHeight="1" hidden="1">
      <c r="A108" s="61"/>
      <c r="B108" s="63"/>
      <c r="C108" s="62" t="s">
        <v>31</v>
      </c>
      <c r="D108" s="38"/>
      <c r="E108" s="40"/>
    </row>
    <row r="109" spans="1:5" s="30" customFormat="1" ht="19.5" customHeight="1">
      <c r="A109" s="61"/>
      <c r="B109" s="63"/>
      <c r="C109" s="62" t="s">
        <v>45</v>
      </c>
      <c r="D109" s="38">
        <v>753.37</v>
      </c>
      <c r="E109" s="40"/>
    </row>
    <row r="110" spans="1:5" s="30" customFormat="1" ht="19.5" customHeight="1" hidden="1">
      <c r="A110" s="61"/>
      <c r="B110" s="63"/>
      <c r="C110" s="62" t="s">
        <v>64</v>
      </c>
      <c r="D110" s="38"/>
      <c r="E110" s="40"/>
    </row>
    <row r="111" spans="1:5" s="30" customFormat="1" ht="19.5" customHeight="1" hidden="1">
      <c r="A111" s="61"/>
      <c r="B111" s="63"/>
      <c r="C111" s="62" t="s">
        <v>80</v>
      </c>
      <c r="D111" s="38"/>
      <c r="E111" s="40"/>
    </row>
    <row r="112" spans="1:5" s="30" customFormat="1" ht="19.5" customHeight="1" hidden="1">
      <c r="A112" s="61"/>
      <c r="B112" s="63"/>
      <c r="C112" s="62" t="s">
        <v>62</v>
      </c>
      <c r="D112" s="68"/>
      <c r="E112" s="40"/>
    </row>
    <row r="113" spans="1:5" s="30" customFormat="1" ht="19.5" customHeight="1" hidden="1">
      <c r="A113" s="61"/>
      <c r="B113" s="63"/>
      <c r="C113" s="62" t="s">
        <v>80</v>
      </c>
      <c r="D113" s="38"/>
      <c r="E113" s="40"/>
    </row>
    <row r="114" spans="1:5" s="30" customFormat="1" ht="19.5" customHeight="1" hidden="1">
      <c r="A114" s="61"/>
      <c r="B114" s="63"/>
      <c r="C114" s="62" t="s">
        <v>71</v>
      </c>
      <c r="D114" s="68"/>
      <c r="E114" s="40"/>
    </row>
    <row r="115" spans="1:5" s="30" customFormat="1" ht="19.5" customHeight="1" hidden="1">
      <c r="A115" s="61"/>
      <c r="B115" s="63"/>
      <c r="C115" s="62" t="s">
        <v>0</v>
      </c>
      <c r="D115" s="38"/>
      <c r="E115" s="40"/>
    </row>
    <row r="116" spans="1:5" s="30" customFormat="1" ht="19.5" customHeight="1" hidden="1">
      <c r="A116" s="61"/>
      <c r="B116" s="63"/>
      <c r="C116" s="62" t="s">
        <v>58</v>
      </c>
      <c r="D116" s="38"/>
      <c r="E116" s="40"/>
    </row>
    <row r="117" spans="1:8" s="30" customFormat="1" ht="25.5" customHeight="1">
      <c r="A117" s="58"/>
      <c r="B117" s="108" t="s">
        <v>66</v>
      </c>
      <c r="C117" s="108"/>
      <c r="D117" s="48">
        <f>SUM(D118:D134)</f>
        <v>41.57</v>
      </c>
      <c r="E117" s="40"/>
      <c r="H117" s="31"/>
    </row>
    <row r="118" spans="1:5" s="24" customFormat="1" ht="24" customHeight="1">
      <c r="A118" s="61"/>
      <c r="B118" s="62"/>
      <c r="C118" s="62" t="s">
        <v>67</v>
      </c>
      <c r="D118" s="38">
        <v>41.57</v>
      </c>
      <c r="E118" s="37"/>
    </row>
    <row r="119" spans="1:5" s="30" customFormat="1" ht="20.25" customHeight="1" hidden="1">
      <c r="A119" s="61"/>
      <c r="B119" s="62"/>
      <c r="C119" s="62" t="s">
        <v>93</v>
      </c>
      <c r="D119" s="38"/>
      <c r="E119" s="40"/>
    </row>
    <row r="120" spans="1:5" s="30" customFormat="1" ht="20.25" customHeight="1" hidden="1">
      <c r="A120" s="61"/>
      <c r="B120" s="62"/>
      <c r="C120" s="62" t="s">
        <v>30</v>
      </c>
      <c r="D120" s="38"/>
      <c r="E120" s="40"/>
    </row>
    <row r="121" spans="1:5" s="30" customFormat="1" ht="20.25" customHeight="1" hidden="1">
      <c r="A121" s="61"/>
      <c r="B121" s="62"/>
      <c r="C121" s="62" t="s">
        <v>98</v>
      </c>
      <c r="D121" s="38"/>
      <c r="E121" s="40"/>
    </row>
    <row r="122" spans="1:5" s="30" customFormat="1" ht="20.25" customHeight="1" hidden="1">
      <c r="A122" s="61"/>
      <c r="B122" s="62"/>
      <c r="C122" s="62" t="s">
        <v>59</v>
      </c>
      <c r="D122" s="38"/>
      <c r="E122" s="40"/>
    </row>
    <row r="123" spans="1:5" s="30" customFormat="1" ht="20.25" customHeight="1" hidden="1">
      <c r="A123" s="61"/>
      <c r="B123" s="62"/>
      <c r="C123" s="62" t="s">
        <v>114</v>
      </c>
      <c r="D123" s="38"/>
      <c r="E123" s="40"/>
    </row>
    <row r="124" spans="1:5" s="30" customFormat="1" ht="20.25" customHeight="1" hidden="1">
      <c r="A124" s="61"/>
      <c r="B124" s="62"/>
      <c r="C124" s="62" t="s">
        <v>77</v>
      </c>
      <c r="D124" s="38"/>
      <c r="E124" s="40"/>
    </row>
    <row r="125" spans="1:5" s="30" customFormat="1" ht="20.25" customHeight="1" hidden="1">
      <c r="A125" s="61"/>
      <c r="B125" s="62"/>
      <c r="C125" s="62" t="s">
        <v>15</v>
      </c>
      <c r="D125" s="38"/>
      <c r="E125" s="40"/>
    </row>
    <row r="126" spans="1:5" s="30" customFormat="1" ht="19.5" customHeight="1" hidden="1">
      <c r="A126" s="61"/>
      <c r="B126" s="62"/>
      <c r="C126" s="62" t="s">
        <v>60</v>
      </c>
      <c r="D126" s="38"/>
      <c r="E126" s="40"/>
    </row>
    <row r="127" spans="1:5" s="30" customFormat="1" ht="21" customHeight="1" hidden="1">
      <c r="A127" s="61"/>
      <c r="B127" s="62"/>
      <c r="C127" s="62" t="s">
        <v>18</v>
      </c>
      <c r="D127" s="38"/>
      <c r="E127" s="40"/>
    </row>
    <row r="128" spans="1:5" s="30" customFormat="1" ht="20.25" customHeight="1" hidden="1">
      <c r="A128" s="61"/>
      <c r="B128" s="62"/>
      <c r="C128" s="62" t="s">
        <v>31</v>
      </c>
      <c r="D128" s="38"/>
      <c r="E128" s="40"/>
    </row>
    <row r="129" spans="1:5" s="30" customFormat="1" ht="20.25" customHeight="1" hidden="1">
      <c r="A129" s="61"/>
      <c r="B129" s="62"/>
      <c r="C129" s="62" t="s">
        <v>45</v>
      </c>
      <c r="D129" s="38"/>
      <c r="E129" s="40"/>
    </row>
    <row r="130" spans="1:5" s="30" customFormat="1" ht="20.25" customHeight="1" hidden="1">
      <c r="A130" s="61"/>
      <c r="B130" s="62"/>
      <c r="C130" s="62" t="s">
        <v>64</v>
      </c>
      <c r="D130" s="38"/>
      <c r="E130" s="40"/>
    </row>
    <row r="131" spans="1:5" s="30" customFormat="1" ht="21" customHeight="1" hidden="1">
      <c r="A131" s="61"/>
      <c r="B131" s="62"/>
      <c r="C131" s="62" t="s">
        <v>99</v>
      </c>
      <c r="D131" s="38"/>
      <c r="E131" s="40"/>
    </row>
    <row r="132" spans="1:7" s="30" customFormat="1" ht="19.5" customHeight="1" hidden="1">
      <c r="A132" s="61"/>
      <c r="B132" s="62"/>
      <c r="C132" s="62" t="s">
        <v>62</v>
      </c>
      <c r="D132" s="38"/>
      <c r="E132" s="40"/>
      <c r="G132" s="31"/>
    </row>
    <row r="133" spans="1:5" s="30" customFormat="1" ht="20.25" customHeight="1" hidden="1">
      <c r="A133" s="61"/>
      <c r="B133" s="62"/>
      <c r="C133" s="62" t="s">
        <v>71</v>
      </c>
      <c r="D133" s="38"/>
      <c r="E133" s="40"/>
    </row>
    <row r="134" spans="1:5" s="30" customFormat="1" ht="19.5" customHeight="1" hidden="1">
      <c r="A134" s="61"/>
      <c r="B134" s="62"/>
      <c r="C134" s="62" t="s">
        <v>58</v>
      </c>
      <c r="D134" s="38"/>
      <c r="E134" s="40"/>
    </row>
    <row r="135" spans="1:7" s="30" customFormat="1" ht="33" customHeight="1">
      <c r="A135" s="21"/>
      <c r="B135" s="108" t="s">
        <v>79</v>
      </c>
      <c r="C135" s="108"/>
      <c r="D135" s="48">
        <f>SUM(D136:D153)</f>
        <v>55296</v>
      </c>
      <c r="E135" s="40"/>
      <c r="G135" s="31"/>
    </row>
    <row r="136" spans="1:5" s="24" customFormat="1" ht="20.25" customHeight="1" hidden="1">
      <c r="A136" s="61"/>
      <c r="B136" s="62"/>
      <c r="C136" s="62" t="s">
        <v>107</v>
      </c>
      <c r="D136" s="38"/>
      <c r="E136" s="37"/>
    </row>
    <row r="137" spans="1:5" s="30" customFormat="1" ht="20.25" customHeight="1" hidden="1">
      <c r="A137" s="61"/>
      <c r="B137" s="62"/>
      <c r="C137" s="62" t="s">
        <v>93</v>
      </c>
      <c r="D137" s="38"/>
      <c r="E137" s="40"/>
    </row>
    <row r="138" spans="1:5" s="30" customFormat="1" ht="20.25" customHeight="1" hidden="1">
      <c r="A138" s="61"/>
      <c r="B138" s="62"/>
      <c r="C138" s="62" t="s">
        <v>30</v>
      </c>
      <c r="D138" s="38"/>
      <c r="E138" s="40"/>
    </row>
    <row r="139" spans="1:5" s="30" customFormat="1" ht="24" customHeight="1" hidden="1">
      <c r="A139" s="61"/>
      <c r="B139" s="62"/>
      <c r="C139" s="62" t="s">
        <v>68</v>
      </c>
      <c r="D139" s="38"/>
      <c r="E139" s="40"/>
    </row>
    <row r="140" spans="1:5" s="30" customFormat="1" ht="20.25" customHeight="1" hidden="1">
      <c r="A140" s="61"/>
      <c r="B140" s="62"/>
      <c r="C140" s="62" t="s">
        <v>59</v>
      </c>
      <c r="D140" s="38"/>
      <c r="E140" s="40"/>
    </row>
    <row r="141" spans="1:5" s="30" customFormat="1" ht="20.25" customHeight="1" hidden="1">
      <c r="A141" s="61"/>
      <c r="B141" s="62"/>
      <c r="C141" s="62" t="s">
        <v>114</v>
      </c>
      <c r="D141" s="38"/>
      <c r="E141" s="40"/>
    </row>
    <row r="142" spans="1:5" s="30" customFormat="1" ht="22.5" customHeight="1" hidden="1">
      <c r="A142" s="61"/>
      <c r="B142" s="62"/>
      <c r="C142" s="62" t="s">
        <v>69</v>
      </c>
      <c r="D142" s="38"/>
      <c r="E142" s="40"/>
    </row>
    <row r="143" spans="1:5" s="30" customFormat="1" ht="21" customHeight="1" hidden="1">
      <c r="A143" s="61"/>
      <c r="B143" s="62"/>
      <c r="C143" s="62" t="s">
        <v>15</v>
      </c>
      <c r="D143" s="38"/>
      <c r="E143" s="40"/>
    </row>
    <row r="144" spans="1:5" s="30" customFormat="1" ht="24" customHeight="1" hidden="1">
      <c r="A144" s="61"/>
      <c r="B144" s="62"/>
      <c r="C144" s="62" t="s">
        <v>78</v>
      </c>
      <c r="D144" s="38"/>
      <c r="E144" s="40"/>
    </row>
    <row r="145" spans="1:5" s="30" customFormat="1" ht="20.25" customHeight="1" hidden="1">
      <c r="A145" s="61"/>
      <c r="B145" s="62"/>
      <c r="C145" s="62" t="s">
        <v>18</v>
      </c>
      <c r="D145" s="38"/>
      <c r="E145" s="40"/>
    </row>
    <row r="146" spans="1:5" s="30" customFormat="1" ht="20.25" customHeight="1" hidden="1">
      <c r="A146" s="61"/>
      <c r="B146" s="62"/>
      <c r="C146" s="62" t="s">
        <v>31</v>
      </c>
      <c r="D146" s="38"/>
      <c r="E146" s="40"/>
    </row>
    <row r="147" spans="1:5" s="30" customFormat="1" ht="22.5" customHeight="1" hidden="1">
      <c r="A147" s="61"/>
      <c r="B147" s="62"/>
      <c r="C147" s="62" t="s">
        <v>45</v>
      </c>
      <c r="D147" s="38"/>
      <c r="E147" s="40"/>
    </row>
    <row r="148" spans="1:5" s="30" customFormat="1" ht="20.25" customHeight="1" hidden="1">
      <c r="A148" s="61"/>
      <c r="B148" s="62"/>
      <c r="C148" s="62" t="s">
        <v>64</v>
      </c>
      <c r="D148" s="38"/>
      <c r="E148" s="40"/>
    </row>
    <row r="149" spans="1:5" s="30" customFormat="1" ht="20.25" customHeight="1" hidden="1">
      <c r="A149" s="61"/>
      <c r="B149" s="62"/>
      <c r="C149" s="62" t="s">
        <v>80</v>
      </c>
      <c r="D149" s="38"/>
      <c r="E149" s="40"/>
    </row>
    <row r="150" spans="1:5" s="30" customFormat="1" ht="24" customHeight="1">
      <c r="A150" s="61"/>
      <c r="B150" s="62"/>
      <c r="C150" s="62" t="s">
        <v>104</v>
      </c>
      <c r="D150" s="38">
        <v>55296</v>
      </c>
      <c r="E150" s="40"/>
    </row>
    <row r="151" spans="1:5" s="30" customFormat="1" ht="20.25" customHeight="1" hidden="1">
      <c r="A151" s="61"/>
      <c r="B151" s="62"/>
      <c r="C151" s="62" t="s">
        <v>71</v>
      </c>
      <c r="D151" s="38"/>
      <c r="E151" s="40"/>
    </row>
    <row r="152" spans="1:5" s="30" customFormat="1" ht="20.25" customHeight="1" hidden="1">
      <c r="A152" s="61"/>
      <c r="B152" s="62"/>
      <c r="C152" s="62" t="s">
        <v>0</v>
      </c>
      <c r="D152" s="38"/>
      <c r="E152" s="40"/>
    </row>
    <row r="153" spans="1:5" s="30" customFormat="1" ht="24" customHeight="1" hidden="1">
      <c r="A153" s="61"/>
      <c r="B153" s="62"/>
      <c r="C153" s="62" t="s">
        <v>58</v>
      </c>
      <c r="D153" s="38"/>
      <c r="E153" s="40"/>
    </row>
    <row r="154" spans="1:5" s="30" customFormat="1" ht="27.75" customHeight="1">
      <c r="A154" s="61"/>
      <c r="B154" s="108" t="s">
        <v>75</v>
      </c>
      <c r="C154" s="108"/>
      <c r="D154" s="48">
        <f>D155+D156</f>
        <v>0</v>
      </c>
      <c r="E154" s="40"/>
    </row>
    <row r="155" spans="1:5" s="30" customFormat="1" ht="24.75" customHeight="1" hidden="1">
      <c r="A155" s="61"/>
      <c r="B155" s="62"/>
      <c r="C155" s="62" t="s">
        <v>15</v>
      </c>
      <c r="D155" s="38"/>
      <c r="E155" s="40"/>
    </row>
    <row r="156" spans="1:5" s="30" customFormat="1" ht="21" customHeight="1" hidden="1">
      <c r="A156" s="61"/>
      <c r="B156" s="62"/>
      <c r="C156" s="62" t="s">
        <v>76</v>
      </c>
      <c r="D156" s="38"/>
      <c r="E156" s="40"/>
    </row>
    <row r="157" spans="1:8" s="30" customFormat="1" ht="19.5" customHeight="1" hidden="1">
      <c r="A157" s="97" t="s">
        <v>56</v>
      </c>
      <c r="B157" s="77"/>
      <c r="C157" s="78"/>
      <c r="D157" s="54"/>
      <c r="E157" s="40"/>
      <c r="H157" s="31"/>
    </row>
    <row r="158" spans="1:8" s="30" customFormat="1" ht="36.75" customHeight="1" hidden="1">
      <c r="A158" s="95"/>
      <c r="B158" s="77"/>
      <c r="C158" s="78"/>
      <c r="D158" s="54"/>
      <c r="E158" s="40"/>
      <c r="H158" s="31"/>
    </row>
    <row r="159" spans="1:8" s="30" customFormat="1" ht="34.5" customHeight="1" hidden="1">
      <c r="A159" s="95"/>
      <c r="B159" s="77"/>
      <c r="C159" s="78"/>
      <c r="D159" s="54"/>
      <c r="E159" s="40"/>
      <c r="H159" s="31"/>
    </row>
    <row r="160" spans="1:5" s="24" customFormat="1" ht="30.75" customHeight="1" hidden="1">
      <c r="A160" s="95"/>
      <c r="B160" s="77"/>
      <c r="C160" s="78"/>
      <c r="D160" s="54"/>
      <c r="E160" s="37"/>
    </row>
    <row r="161" spans="1:5" s="24" customFormat="1" ht="30.75" customHeight="1">
      <c r="A161" s="95"/>
      <c r="B161" s="80" t="s">
        <v>63</v>
      </c>
      <c r="C161" s="80"/>
      <c r="D161" s="42">
        <f>SUM(D157:D160)</f>
        <v>0</v>
      </c>
      <c r="E161" s="37"/>
    </row>
    <row r="162" spans="1:6" s="24" customFormat="1" ht="25.5" customHeight="1">
      <c r="A162" s="32" t="s">
        <v>112</v>
      </c>
      <c r="B162" s="77"/>
      <c r="C162" s="78"/>
      <c r="D162" s="47">
        <f>D174+D179+D183+D191+D196+D200+D207+D221+D226+D232+D237+D244+D252+D258+D264+D275+D287+D270</f>
        <v>124613.55</v>
      </c>
      <c r="E162" s="37"/>
      <c r="F162" s="34"/>
    </row>
    <row r="163" spans="1:6" s="24" customFormat="1" ht="33.75" customHeight="1">
      <c r="A163" s="97" t="s">
        <v>95</v>
      </c>
      <c r="B163" s="77" t="s">
        <v>125</v>
      </c>
      <c r="C163" s="78"/>
      <c r="D163" s="54">
        <v>91.24</v>
      </c>
      <c r="E163" s="33"/>
      <c r="F163" s="34"/>
    </row>
    <row r="164" spans="1:6" s="24" customFormat="1" ht="42.75" customHeight="1">
      <c r="A164" s="95"/>
      <c r="B164" s="77" t="s">
        <v>134</v>
      </c>
      <c r="C164" s="78"/>
      <c r="D164" s="54">
        <v>3350</v>
      </c>
      <c r="E164" s="33"/>
      <c r="F164" s="34"/>
    </row>
    <row r="165" spans="1:6" s="24" customFormat="1" ht="37.5" customHeight="1">
      <c r="A165" s="95"/>
      <c r="B165" s="77" t="s">
        <v>135</v>
      </c>
      <c r="C165" s="78"/>
      <c r="D165" s="54">
        <v>7002</v>
      </c>
      <c r="E165" s="33"/>
      <c r="F165" s="34"/>
    </row>
    <row r="166" spans="1:6" s="24" customFormat="1" ht="36" customHeight="1">
      <c r="A166" s="95"/>
      <c r="B166" s="77" t="s">
        <v>136</v>
      </c>
      <c r="C166" s="78"/>
      <c r="D166" s="54">
        <v>10200</v>
      </c>
      <c r="E166" s="33"/>
      <c r="F166" s="34"/>
    </row>
    <row r="167" spans="1:6" s="24" customFormat="1" ht="31.5" customHeight="1">
      <c r="A167" s="95"/>
      <c r="B167" s="77" t="s">
        <v>123</v>
      </c>
      <c r="C167" s="78"/>
      <c r="D167" s="54">
        <v>2000</v>
      </c>
      <c r="E167" s="33"/>
      <c r="F167" s="34"/>
    </row>
    <row r="168" spans="1:6" s="24" customFormat="1" ht="45.75" customHeight="1" hidden="1">
      <c r="A168" s="95"/>
      <c r="B168" s="77"/>
      <c r="C168" s="78"/>
      <c r="D168" s="38"/>
      <c r="E168" s="33"/>
      <c r="F168" s="34"/>
    </row>
    <row r="169" spans="1:6" s="24" customFormat="1" ht="36.75" customHeight="1" hidden="1">
      <c r="A169" s="95"/>
      <c r="B169" s="77"/>
      <c r="C169" s="78"/>
      <c r="D169" s="38"/>
      <c r="E169" s="33"/>
      <c r="F169" s="34"/>
    </row>
    <row r="170" spans="1:6" s="24" customFormat="1" ht="34.5" customHeight="1" hidden="1">
      <c r="A170" s="95"/>
      <c r="B170" s="77"/>
      <c r="C170" s="78"/>
      <c r="D170" s="38"/>
      <c r="E170" s="33"/>
      <c r="F170" s="34"/>
    </row>
    <row r="171" spans="1:6" s="24" customFormat="1" ht="42" customHeight="1" hidden="1">
      <c r="A171" s="95"/>
      <c r="B171" s="77"/>
      <c r="C171" s="78"/>
      <c r="D171" s="38"/>
      <c r="E171" s="33"/>
      <c r="F171" s="34"/>
    </row>
    <row r="172" spans="1:6" s="24" customFormat="1" ht="42" customHeight="1" hidden="1">
      <c r="A172" s="95"/>
      <c r="B172" s="77"/>
      <c r="C172" s="78"/>
      <c r="D172" s="38"/>
      <c r="E172" s="33"/>
      <c r="F172" s="34"/>
    </row>
    <row r="173" spans="1:6" s="24" customFormat="1" ht="36.75" customHeight="1" hidden="1">
      <c r="A173" s="95"/>
      <c r="B173" s="113"/>
      <c r="C173" s="114"/>
      <c r="D173" s="38"/>
      <c r="E173" s="33"/>
      <c r="F173" s="34"/>
    </row>
    <row r="174" spans="1:6" s="24" customFormat="1" ht="30.75" customHeight="1">
      <c r="A174" s="96"/>
      <c r="B174" s="93" t="s">
        <v>84</v>
      </c>
      <c r="C174" s="94"/>
      <c r="D174" s="48">
        <f>SUM(D163:D173)</f>
        <v>22643.239999999998</v>
      </c>
      <c r="E174" s="33"/>
      <c r="F174" s="34"/>
    </row>
    <row r="175" spans="1:4" s="25" customFormat="1" ht="31.5" customHeight="1" hidden="1">
      <c r="A175" s="97" t="s">
        <v>59</v>
      </c>
      <c r="B175" s="79"/>
      <c r="C175" s="79"/>
      <c r="D175" s="54"/>
    </row>
    <row r="176" spans="1:4" s="25" customFormat="1" ht="30.75" customHeight="1" hidden="1">
      <c r="A176" s="95"/>
      <c r="B176" s="79"/>
      <c r="C176" s="79"/>
      <c r="D176" s="54"/>
    </row>
    <row r="177" spans="1:4" s="25" customFormat="1" ht="24.75" customHeight="1" hidden="1">
      <c r="A177" s="95"/>
      <c r="B177" s="77"/>
      <c r="C177" s="78"/>
      <c r="D177" s="54"/>
    </row>
    <row r="178" spans="1:4" s="25" customFormat="1" ht="24.75" customHeight="1" hidden="1">
      <c r="A178" s="95"/>
      <c r="B178" s="77"/>
      <c r="C178" s="78"/>
      <c r="D178" s="54"/>
    </row>
    <row r="179" spans="1:8" s="25" customFormat="1" ht="29.25" customHeight="1" hidden="1">
      <c r="A179" s="96"/>
      <c r="B179" s="93" t="s">
        <v>84</v>
      </c>
      <c r="C179" s="94"/>
      <c r="D179" s="49">
        <f>SUM(D175:D178)</f>
        <v>0</v>
      </c>
      <c r="F179" s="27"/>
      <c r="H179" s="27"/>
    </row>
    <row r="180" spans="1:8" s="25" customFormat="1" ht="24.75" customHeight="1" hidden="1">
      <c r="A180" s="97" t="s">
        <v>68</v>
      </c>
      <c r="B180" s="77"/>
      <c r="C180" s="78"/>
      <c r="D180" s="54"/>
      <c r="F180" s="27"/>
      <c r="H180" s="27"/>
    </row>
    <row r="181" spans="1:8" s="25" customFormat="1" ht="24.75" customHeight="1" hidden="1">
      <c r="A181" s="95"/>
      <c r="B181" s="77"/>
      <c r="C181" s="78"/>
      <c r="D181" s="54"/>
      <c r="F181" s="27"/>
      <c r="H181" s="27"/>
    </row>
    <row r="182" spans="1:8" s="25" customFormat="1" ht="24.75" customHeight="1" hidden="1">
      <c r="A182" s="95"/>
      <c r="B182" s="77"/>
      <c r="C182" s="78"/>
      <c r="D182" s="54"/>
      <c r="F182" s="27"/>
      <c r="H182" s="27"/>
    </row>
    <row r="183" spans="1:8" s="25" customFormat="1" ht="24.75" customHeight="1" hidden="1">
      <c r="A183" s="96"/>
      <c r="B183" s="93" t="s">
        <v>84</v>
      </c>
      <c r="C183" s="94"/>
      <c r="D183" s="49">
        <f>SUM(D180:D182)</f>
        <v>0</v>
      </c>
      <c r="F183" s="27"/>
      <c r="H183" s="27"/>
    </row>
    <row r="184" spans="1:4" s="25" customFormat="1" ht="32.25" customHeight="1" hidden="1">
      <c r="A184" s="80" t="s">
        <v>94</v>
      </c>
      <c r="B184" s="77"/>
      <c r="C184" s="78"/>
      <c r="D184" s="54"/>
    </row>
    <row r="185" spans="1:4" s="25" customFormat="1" ht="30.75" customHeight="1" hidden="1">
      <c r="A185" s="80"/>
      <c r="B185" s="79"/>
      <c r="C185" s="79"/>
      <c r="D185" s="54"/>
    </row>
    <row r="186" spans="1:4" s="25" customFormat="1" ht="28.5" customHeight="1" hidden="1">
      <c r="A186" s="80"/>
      <c r="B186" s="77"/>
      <c r="C186" s="78"/>
      <c r="D186" s="54"/>
    </row>
    <row r="187" spans="1:4" s="25" customFormat="1" ht="24" customHeight="1" hidden="1">
      <c r="A187" s="80"/>
      <c r="B187" s="79"/>
      <c r="C187" s="79"/>
      <c r="D187" s="54"/>
    </row>
    <row r="188" spans="1:4" s="25" customFormat="1" ht="35.25" customHeight="1" hidden="1">
      <c r="A188" s="80"/>
      <c r="B188" s="79"/>
      <c r="C188" s="79"/>
      <c r="D188" s="54"/>
    </row>
    <row r="189" spans="1:4" s="25" customFormat="1" ht="24" customHeight="1" hidden="1">
      <c r="A189" s="80"/>
      <c r="B189" s="79"/>
      <c r="C189" s="79"/>
      <c r="D189" s="54"/>
    </row>
    <row r="190" spans="1:4" s="25" customFormat="1" ht="24" customHeight="1" hidden="1">
      <c r="A190" s="80"/>
      <c r="B190" s="79"/>
      <c r="C190" s="79"/>
      <c r="D190" s="54"/>
    </row>
    <row r="191" spans="1:4" s="25" customFormat="1" ht="27.75" customHeight="1" hidden="1">
      <c r="A191" s="80"/>
      <c r="B191" s="99" t="s">
        <v>84</v>
      </c>
      <c r="C191" s="99"/>
      <c r="D191" s="42">
        <f>SUM(D184:D190)</f>
        <v>0</v>
      </c>
    </row>
    <row r="192" spans="1:4" s="25" customFormat="1" ht="39" customHeight="1" hidden="1">
      <c r="A192" s="80" t="s">
        <v>15</v>
      </c>
      <c r="B192" s="77"/>
      <c r="C192" s="78"/>
      <c r="D192" s="54"/>
    </row>
    <row r="193" spans="1:4" s="25" customFormat="1" ht="38.25" customHeight="1" hidden="1">
      <c r="A193" s="80"/>
      <c r="B193" s="77"/>
      <c r="C193" s="78"/>
      <c r="D193" s="54"/>
    </row>
    <row r="194" spans="1:4" s="25" customFormat="1" ht="38.25" customHeight="1" hidden="1">
      <c r="A194" s="80"/>
      <c r="B194" s="77"/>
      <c r="C194" s="78"/>
      <c r="D194" s="54"/>
    </row>
    <row r="195" spans="1:4" s="25" customFormat="1" ht="29.25" customHeight="1" hidden="1">
      <c r="A195" s="80"/>
      <c r="B195" s="77"/>
      <c r="C195" s="78"/>
      <c r="D195" s="54"/>
    </row>
    <row r="196" spans="1:6" s="25" customFormat="1" ht="27" customHeight="1" hidden="1">
      <c r="A196" s="80"/>
      <c r="B196" s="99" t="s">
        <v>84</v>
      </c>
      <c r="C196" s="99"/>
      <c r="D196" s="49">
        <f>D192+D193+D194</f>
        <v>0</v>
      </c>
      <c r="F196" s="27"/>
    </row>
    <row r="197" spans="1:4" s="25" customFormat="1" ht="27.75" customHeight="1" hidden="1">
      <c r="A197" s="80" t="s">
        <v>30</v>
      </c>
      <c r="B197" s="77"/>
      <c r="C197" s="78"/>
      <c r="D197" s="54"/>
    </row>
    <row r="198" spans="1:4" s="25" customFormat="1" ht="27.75" customHeight="1" hidden="1">
      <c r="A198" s="80"/>
      <c r="B198" s="77"/>
      <c r="C198" s="78"/>
      <c r="D198" s="54"/>
    </row>
    <row r="199" spans="1:4" s="25" customFormat="1" ht="27" customHeight="1" hidden="1">
      <c r="A199" s="80"/>
      <c r="B199" s="79"/>
      <c r="C199" s="79"/>
      <c r="D199" s="54"/>
    </row>
    <row r="200" spans="1:6" s="25" customFormat="1" ht="21.75" customHeight="1" hidden="1">
      <c r="A200" s="80"/>
      <c r="B200" s="99" t="s">
        <v>84</v>
      </c>
      <c r="C200" s="99"/>
      <c r="D200" s="42">
        <f>D197+D198+D199</f>
        <v>0</v>
      </c>
      <c r="F200" s="27"/>
    </row>
    <row r="201" spans="1:4" s="25" customFormat="1" ht="7.5" customHeight="1" hidden="1">
      <c r="A201" s="97" t="s">
        <v>85</v>
      </c>
      <c r="B201" s="77"/>
      <c r="C201" s="78"/>
      <c r="D201" s="54"/>
    </row>
    <row r="202" spans="1:4" s="25" customFormat="1" ht="32.25" customHeight="1" hidden="1">
      <c r="A202" s="95"/>
      <c r="B202" s="77"/>
      <c r="C202" s="78"/>
      <c r="D202" s="54"/>
    </row>
    <row r="203" spans="1:4" s="25" customFormat="1" ht="31.5" customHeight="1" hidden="1">
      <c r="A203" s="95"/>
      <c r="B203" s="77"/>
      <c r="C203" s="78"/>
      <c r="D203" s="54"/>
    </row>
    <row r="204" spans="1:4" s="25" customFormat="1" ht="21.75" customHeight="1" hidden="1">
      <c r="A204" s="95"/>
      <c r="B204" s="108"/>
      <c r="C204" s="108"/>
      <c r="D204" s="54"/>
    </row>
    <row r="205" spans="1:4" s="25" customFormat="1" ht="38.25" customHeight="1" hidden="1">
      <c r="A205" s="95"/>
      <c r="B205" s="108"/>
      <c r="C205" s="108"/>
      <c r="D205" s="54"/>
    </row>
    <row r="206" spans="1:4" s="25" customFormat="1" ht="20.25" customHeight="1" hidden="1">
      <c r="A206" s="95"/>
      <c r="B206" s="109"/>
      <c r="C206" s="110"/>
      <c r="D206" s="54"/>
    </row>
    <row r="207" spans="1:7" s="25" customFormat="1" ht="30.75" customHeight="1" hidden="1">
      <c r="A207" s="96"/>
      <c r="B207" s="99" t="s">
        <v>84</v>
      </c>
      <c r="C207" s="99"/>
      <c r="D207" s="49">
        <f>SUM(D201:D206)</f>
        <v>0</v>
      </c>
      <c r="G207" s="27"/>
    </row>
    <row r="208" spans="1:4" s="25" customFormat="1" ht="30.75" customHeight="1">
      <c r="A208" s="111" t="s">
        <v>60</v>
      </c>
      <c r="B208" s="89" t="s">
        <v>126</v>
      </c>
      <c r="C208" s="90"/>
      <c r="D208" s="54">
        <v>713.5</v>
      </c>
    </row>
    <row r="209" spans="1:4" s="25" customFormat="1" ht="27.75" customHeight="1" hidden="1">
      <c r="A209" s="111"/>
      <c r="B209" s="89"/>
      <c r="C209" s="90"/>
      <c r="D209" s="39"/>
    </row>
    <row r="210" spans="1:4" s="25" customFormat="1" ht="37.5" customHeight="1" hidden="1">
      <c r="A210" s="111"/>
      <c r="B210" s="89"/>
      <c r="C210" s="90"/>
      <c r="D210" s="39"/>
    </row>
    <row r="211" spans="1:4" s="25" customFormat="1" ht="35.25" customHeight="1" hidden="1">
      <c r="A211" s="111"/>
      <c r="B211" s="103"/>
      <c r="C211" s="103"/>
      <c r="D211" s="39"/>
    </row>
    <row r="212" spans="1:4" s="25" customFormat="1" ht="30.75" customHeight="1" hidden="1">
      <c r="A212" s="111"/>
      <c r="B212" s="103"/>
      <c r="C212" s="103"/>
      <c r="D212" s="39"/>
    </row>
    <row r="213" spans="1:4" s="25" customFormat="1" ht="19.5" customHeight="1" hidden="1">
      <c r="A213" s="111"/>
      <c r="B213" s="89"/>
      <c r="C213" s="90"/>
      <c r="D213" s="39"/>
    </row>
    <row r="214" spans="1:11" s="25" customFormat="1" ht="35.25" customHeight="1" hidden="1">
      <c r="A214" s="111"/>
      <c r="B214" s="77"/>
      <c r="C214" s="78"/>
      <c r="D214" s="54"/>
      <c r="I214" s="64"/>
      <c r="J214" s="64"/>
      <c r="K214" s="64"/>
    </row>
    <row r="215" spans="1:11" s="25" customFormat="1" ht="19.5" customHeight="1" hidden="1">
      <c r="A215" s="111"/>
      <c r="B215" s="104"/>
      <c r="C215" s="105"/>
      <c r="D215" s="54"/>
      <c r="I215" s="107"/>
      <c r="J215" s="107"/>
      <c r="K215" s="65"/>
    </row>
    <row r="216" spans="1:11" s="25" customFormat="1" ht="19.5" customHeight="1" hidden="1">
      <c r="A216" s="111"/>
      <c r="B216" s="89"/>
      <c r="C216" s="90"/>
      <c r="D216" s="54"/>
      <c r="I216" s="59"/>
      <c r="J216" s="59"/>
      <c r="K216" s="65"/>
    </row>
    <row r="217" spans="1:4" s="25" customFormat="1" ht="24.75" customHeight="1" hidden="1">
      <c r="A217" s="111"/>
      <c r="B217" s="104"/>
      <c r="C217" s="105"/>
      <c r="D217" s="54"/>
    </row>
    <row r="218" spans="1:4" s="25" customFormat="1" ht="24.75" customHeight="1" hidden="1">
      <c r="A218" s="111"/>
      <c r="B218" s="104"/>
      <c r="C218" s="105"/>
      <c r="D218" s="54"/>
    </row>
    <row r="219" spans="1:4" s="25" customFormat="1" ht="42.75" customHeight="1" hidden="1">
      <c r="A219" s="111"/>
      <c r="B219" s="104"/>
      <c r="C219" s="105"/>
      <c r="D219" s="54"/>
    </row>
    <row r="220" spans="1:4" s="25" customFormat="1" ht="24.75" customHeight="1" hidden="1">
      <c r="A220" s="111"/>
      <c r="B220" s="104"/>
      <c r="C220" s="105"/>
      <c r="D220" s="54"/>
    </row>
    <row r="221" spans="1:7" s="25" customFormat="1" ht="24.75" customHeight="1">
      <c r="A221" s="112"/>
      <c r="B221" s="106" t="s">
        <v>84</v>
      </c>
      <c r="C221" s="106"/>
      <c r="D221" s="49">
        <f>SUM(D208:D220)</f>
        <v>713.5</v>
      </c>
      <c r="F221" s="27"/>
      <c r="G221" s="27"/>
    </row>
    <row r="222" spans="1:4" s="25" customFormat="1" ht="32.25" customHeight="1">
      <c r="A222" s="80" t="s">
        <v>18</v>
      </c>
      <c r="B222" s="77" t="s">
        <v>132</v>
      </c>
      <c r="C222" s="78"/>
      <c r="D222" s="54">
        <v>2738.43</v>
      </c>
    </row>
    <row r="223" spans="1:4" s="25" customFormat="1" ht="32.25" customHeight="1" hidden="1">
      <c r="A223" s="80"/>
      <c r="B223" s="77"/>
      <c r="C223" s="78"/>
      <c r="D223" s="54"/>
    </row>
    <row r="224" spans="1:4" s="25" customFormat="1" ht="30.75" customHeight="1" hidden="1">
      <c r="A224" s="80"/>
      <c r="B224" s="77"/>
      <c r="C224" s="78"/>
      <c r="D224" s="54"/>
    </row>
    <row r="225" spans="1:4" s="25" customFormat="1" ht="30.75" customHeight="1" hidden="1">
      <c r="A225" s="80"/>
      <c r="B225" s="77"/>
      <c r="C225" s="78"/>
      <c r="D225" s="54"/>
    </row>
    <row r="226" spans="1:4" s="25" customFormat="1" ht="27.75" customHeight="1">
      <c r="A226" s="80"/>
      <c r="B226" s="99" t="s">
        <v>84</v>
      </c>
      <c r="C226" s="99"/>
      <c r="D226" s="49">
        <f>SUM(D222:D225)</f>
        <v>2738.43</v>
      </c>
    </row>
    <row r="227" spans="1:4" s="25" customFormat="1" ht="42.75" customHeight="1" hidden="1">
      <c r="A227" s="97" t="s">
        <v>31</v>
      </c>
      <c r="B227" s="77"/>
      <c r="C227" s="78"/>
      <c r="D227" s="39"/>
    </row>
    <row r="228" spans="1:4" s="25" customFormat="1" ht="27" customHeight="1" hidden="1">
      <c r="A228" s="95"/>
      <c r="B228" s="79"/>
      <c r="C228" s="79"/>
      <c r="D228" s="54"/>
    </row>
    <row r="229" spans="1:4" s="25" customFormat="1" ht="32.25" customHeight="1" hidden="1">
      <c r="A229" s="95"/>
      <c r="B229" s="77"/>
      <c r="C229" s="78"/>
      <c r="D229" s="54"/>
    </row>
    <row r="230" spans="1:4" s="25" customFormat="1" ht="24.75" customHeight="1" hidden="1">
      <c r="A230" s="95"/>
      <c r="B230" s="79"/>
      <c r="C230" s="79"/>
      <c r="D230" s="54"/>
    </row>
    <row r="231" spans="1:4" s="25" customFormat="1" ht="27.75" customHeight="1" hidden="1">
      <c r="A231" s="95"/>
      <c r="B231" s="77"/>
      <c r="C231" s="78"/>
      <c r="D231" s="54"/>
    </row>
    <row r="232" spans="1:8" s="25" customFormat="1" ht="24" customHeight="1" hidden="1">
      <c r="A232" s="96"/>
      <c r="B232" s="99" t="s">
        <v>84</v>
      </c>
      <c r="C232" s="99"/>
      <c r="D232" s="49">
        <f>SUM(D227:D231)</f>
        <v>0</v>
      </c>
      <c r="F232" s="27"/>
      <c r="G232" s="27"/>
      <c r="H232" s="27"/>
    </row>
    <row r="233" spans="1:4" s="25" customFormat="1" ht="23.25" customHeight="1" hidden="1">
      <c r="A233" s="97" t="s">
        <v>93</v>
      </c>
      <c r="B233" s="77"/>
      <c r="C233" s="78"/>
      <c r="D233" s="54"/>
    </row>
    <row r="234" spans="1:4" s="25" customFormat="1" ht="23.25" customHeight="1" hidden="1">
      <c r="A234" s="95"/>
      <c r="B234" s="89"/>
      <c r="C234" s="90"/>
      <c r="D234" s="54"/>
    </row>
    <row r="235" spans="1:4" s="25" customFormat="1" ht="22.5" customHeight="1" hidden="1">
      <c r="A235" s="95"/>
      <c r="B235" s="79"/>
      <c r="C235" s="79"/>
      <c r="D235" s="54"/>
    </row>
    <row r="236" spans="1:4" s="25" customFormat="1" ht="25.5" customHeight="1" hidden="1">
      <c r="A236" s="95"/>
      <c r="B236" s="77"/>
      <c r="C236" s="78"/>
      <c r="D236" s="54"/>
    </row>
    <row r="237" spans="1:4" s="25" customFormat="1" ht="27.75" customHeight="1" hidden="1">
      <c r="A237" s="96"/>
      <c r="B237" s="99" t="s">
        <v>84</v>
      </c>
      <c r="C237" s="99"/>
      <c r="D237" s="49">
        <f>SUM(D233:D236)</f>
        <v>0</v>
      </c>
    </row>
    <row r="238" spans="1:6" s="25" customFormat="1" ht="30.75" customHeight="1" hidden="1">
      <c r="A238" s="100" t="s">
        <v>45</v>
      </c>
      <c r="B238" s="77"/>
      <c r="C238" s="78"/>
      <c r="D238" s="54"/>
      <c r="F238" s="27"/>
    </row>
    <row r="239" spans="1:4" s="25" customFormat="1" ht="27.75" customHeight="1" hidden="1">
      <c r="A239" s="101"/>
      <c r="B239" s="77"/>
      <c r="C239" s="78"/>
      <c r="D239" s="54"/>
    </row>
    <row r="240" spans="1:4" s="25" customFormat="1" ht="28.5" customHeight="1" hidden="1">
      <c r="A240" s="101"/>
      <c r="B240" s="77"/>
      <c r="C240" s="78"/>
      <c r="D240" s="54"/>
    </row>
    <row r="241" spans="1:4" s="25" customFormat="1" ht="33" customHeight="1" hidden="1">
      <c r="A241" s="101"/>
      <c r="B241" s="103"/>
      <c r="C241" s="103"/>
      <c r="D241" s="39"/>
    </row>
    <row r="242" spans="1:4" s="25" customFormat="1" ht="36" customHeight="1" hidden="1">
      <c r="A242" s="101"/>
      <c r="B242" s="77"/>
      <c r="C242" s="78"/>
      <c r="D242" s="54"/>
    </row>
    <row r="243" spans="1:4" s="25" customFormat="1" ht="36" customHeight="1" hidden="1">
      <c r="A243" s="101"/>
      <c r="B243" s="77"/>
      <c r="C243" s="78"/>
      <c r="D243" s="54"/>
    </row>
    <row r="244" spans="1:7" s="25" customFormat="1" ht="29.25" customHeight="1" hidden="1">
      <c r="A244" s="102"/>
      <c r="B244" s="99" t="s">
        <v>84</v>
      </c>
      <c r="C244" s="99"/>
      <c r="D244" s="49">
        <f>D238+D239+D240+D241+D242+D243</f>
        <v>0</v>
      </c>
      <c r="G244" s="27"/>
    </row>
    <row r="245" spans="1:4" s="25" customFormat="1" ht="31.5" customHeight="1" hidden="1">
      <c r="A245" s="97" t="s">
        <v>64</v>
      </c>
      <c r="B245" s="77"/>
      <c r="C245" s="78"/>
      <c r="D245" s="54"/>
    </row>
    <row r="246" spans="1:4" s="25" customFormat="1" ht="33" customHeight="1" hidden="1">
      <c r="A246" s="95"/>
      <c r="B246" s="77"/>
      <c r="C246" s="78"/>
      <c r="D246" s="54"/>
    </row>
    <row r="247" spans="1:4" s="25" customFormat="1" ht="38.25" customHeight="1" hidden="1">
      <c r="A247" s="95"/>
      <c r="B247" s="77"/>
      <c r="C247" s="78"/>
      <c r="D247" s="54"/>
    </row>
    <row r="248" spans="1:4" s="25" customFormat="1" ht="34.5" customHeight="1" hidden="1">
      <c r="A248" s="95"/>
      <c r="B248" s="77"/>
      <c r="C248" s="78"/>
      <c r="D248" s="54"/>
    </row>
    <row r="249" spans="1:4" s="25" customFormat="1" ht="27.75" customHeight="1" hidden="1">
      <c r="A249" s="95"/>
      <c r="B249" s="77"/>
      <c r="C249" s="78"/>
      <c r="D249" s="54"/>
    </row>
    <row r="250" spans="1:4" s="25" customFormat="1" ht="27.75" customHeight="1" hidden="1">
      <c r="A250" s="95"/>
      <c r="B250" s="79"/>
      <c r="C250" s="79"/>
      <c r="D250" s="54"/>
    </row>
    <row r="251" spans="1:4" s="25" customFormat="1" ht="17.25" customHeight="1" hidden="1">
      <c r="A251" s="95"/>
      <c r="B251" s="79"/>
      <c r="C251" s="79"/>
      <c r="D251" s="54"/>
    </row>
    <row r="252" spans="1:7" s="25" customFormat="1" ht="28.5" customHeight="1" hidden="1">
      <c r="A252" s="96"/>
      <c r="B252" s="99" t="s">
        <v>84</v>
      </c>
      <c r="C252" s="99"/>
      <c r="D252" s="49">
        <f>SUM(D245:D251)</f>
        <v>0</v>
      </c>
      <c r="G252" s="27"/>
    </row>
    <row r="253" spans="1:5" s="25" customFormat="1" ht="39" customHeight="1" hidden="1">
      <c r="A253" s="97" t="s">
        <v>80</v>
      </c>
      <c r="B253" s="77"/>
      <c r="C253" s="78"/>
      <c r="D253" s="54"/>
      <c r="E253" s="28">
        <v>211.99</v>
      </c>
    </row>
    <row r="254" spans="1:5" s="25" customFormat="1" ht="27.75" customHeight="1" hidden="1">
      <c r="A254" s="95"/>
      <c r="B254" s="77"/>
      <c r="C254" s="78"/>
      <c r="D254" s="54"/>
      <c r="E254" s="28">
        <f>126.65+506.43</f>
        <v>633.08</v>
      </c>
    </row>
    <row r="255" spans="1:5" s="25" customFormat="1" ht="27.75" customHeight="1" hidden="1">
      <c r="A255" s="95"/>
      <c r="B255" s="89"/>
      <c r="C255" s="90"/>
      <c r="D255" s="54"/>
      <c r="E255" s="28">
        <f>300+120+682.99</f>
        <v>1102.99</v>
      </c>
    </row>
    <row r="256" spans="1:5" s="25" customFormat="1" ht="24.75" customHeight="1" hidden="1">
      <c r="A256" s="95"/>
      <c r="B256" s="89"/>
      <c r="C256" s="90"/>
      <c r="D256" s="54"/>
      <c r="E256" s="27"/>
    </row>
    <row r="257" spans="1:5" s="25" customFormat="1" ht="27.75" customHeight="1" hidden="1">
      <c r="A257" s="95"/>
      <c r="B257" s="77"/>
      <c r="C257" s="78"/>
      <c r="D257" s="54"/>
      <c r="E257" s="27"/>
    </row>
    <row r="258" spans="1:4" s="25" customFormat="1" ht="27" customHeight="1" hidden="1">
      <c r="A258" s="96"/>
      <c r="B258" s="93" t="s">
        <v>84</v>
      </c>
      <c r="C258" s="94"/>
      <c r="D258" s="49">
        <f>SUM(D253:D257)</f>
        <v>0</v>
      </c>
    </row>
    <row r="259" spans="1:4" s="25" customFormat="1" ht="36.75" customHeight="1">
      <c r="A259" s="97" t="s">
        <v>87</v>
      </c>
      <c r="B259" s="77" t="s">
        <v>124</v>
      </c>
      <c r="C259" s="78"/>
      <c r="D259" s="54">
        <v>5933</v>
      </c>
    </row>
    <row r="260" spans="1:4" s="25" customFormat="1" ht="31.5" customHeight="1" hidden="1">
      <c r="A260" s="95"/>
      <c r="B260" s="77"/>
      <c r="C260" s="78"/>
      <c r="D260" s="54"/>
    </row>
    <row r="261" spans="1:4" s="25" customFormat="1" ht="31.5" customHeight="1" hidden="1">
      <c r="A261" s="95"/>
      <c r="B261" s="77"/>
      <c r="C261" s="78"/>
      <c r="D261" s="54"/>
    </row>
    <row r="262" spans="1:4" s="25" customFormat="1" ht="34.5" customHeight="1" hidden="1">
      <c r="A262" s="95"/>
      <c r="B262" s="79"/>
      <c r="C262" s="79"/>
      <c r="D262" s="54"/>
    </row>
    <row r="263" spans="1:4" s="25" customFormat="1" ht="0" customHeight="1" hidden="1">
      <c r="A263" s="95"/>
      <c r="B263" s="79"/>
      <c r="C263" s="79"/>
      <c r="D263" s="54"/>
    </row>
    <row r="264" spans="1:4" s="25" customFormat="1" ht="28.5" customHeight="1">
      <c r="A264" s="96"/>
      <c r="B264" s="93" t="s">
        <v>84</v>
      </c>
      <c r="C264" s="94"/>
      <c r="D264" s="49">
        <f>SUM(D259:D263)</f>
        <v>5933</v>
      </c>
    </row>
    <row r="265" spans="1:4" s="25" customFormat="1" ht="36.75" customHeight="1" hidden="1">
      <c r="A265" s="97" t="s">
        <v>0</v>
      </c>
      <c r="B265" s="77"/>
      <c r="C265" s="78"/>
      <c r="D265" s="54"/>
    </row>
    <row r="266" spans="1:4" s="25" customFormat="1" ht="30.75" customHeight="1" hidden="1">
      <c r="A266" s="95"/>
      <c r="B266" s="77"/>
      <c r="C266" s="78"/>
      <c r="D266" s="54"/>
    </row>
    <row r="267" spans="1:4" s="25" customFormat="1" ht="41.25" customHeight="1" hidden="1">
      <c r="A267" s="95"/>
      <c r="B267" s="77"/>
      <c r="C267" s="78"/>
      <c r="D267" s="54"/>
    </row>
    <row r="268" spans="1:4" s="25" customFormat="1" ht="33" customHeight="1" hidden="1">
      <c r="A268" s="95"/>
      <c r="B268" s="77"/>
      <c r="C268" s="78"/>
      <c r="D268" s="54"/>
    </row>
    <row r="269" spans="1:4" s="25" customFormat="1" ht="35.25" customHeight="1" hidden="1">
      <c r="A269" s="95"/>
      <c r="B269" s="77"/>
      <c r="C269" s="98"/>
      <c r="D269" s="54"/>
    </row>
    <row r="270" spans="1:4" s="25" customFormat="1" ht="33" customHeight="1" hidden="1">
      <c r="A270" s="96"/>
      <c r="B270" s="93" t="s">
        <v>84</v>
      </c>
      <c r="C270" s="94"/>
      <c r="D270" s="49">
        <f>SUM(D265:D269)</f>
        <v>0</v>
      </c>
    </row>
    <row r="271" spans="1:6" s="25" customFormat="1" ht="34.5" customHeight="1">
      <c r="A271" s="95" t="s">
        <v>58</v>
      </c>
      <c r="B271" s="89" t="s">
        <v>133</v>
      </c>
      <c r="C271" s="90"/>
      <c r="D271" s="54">
        <v>2730</v>
      </c>
      <c r="F271" s="27"/>
    </row>
    <row r="272" spans="1:4" s="25" customFormat="1" ht="36" customHeight="1" hidden="1">
      <c r="A272" s="95"/>
      <c r="B272" s="77"/>
      <c r="C272" s="78"/>
      <c r="D272" s="54"/>
    </row>
    <row r="273" spans="1:4" s="25" customFormat="1" ht="45.75" customHeight="1" hidden="1">
      <c r="A273" s="95"/>
      <c r="B273" s="77"/>
      <c r="C273" s="78"/>
      <c r="D273" s="54"/>
    </row>
    <row r="274" spans="1:4" s="25" customFormat="1" ht="36.75" customHeight="1" hidden="1">
      <c r="A274" s="95"/>
      <c r="B274" s="77"/>
      <c r="C274" s="78"/>
      <c r="D274" s="54"/>
    </row>
    <row r="275" spans="1:6" s="25" customFormat="1" ht="30" customHeight="1">
      <c r="A275" s="96"/>
      <c r="B275" s="93" t="s">
        <v>84</v>
      </c>
      <c r="C275" s="94"/>
      <c r="D275" s="49">
        <f>SUM(D271:D274)</f>
        <v>2730</v>
      </c>
      <c r="F275" s="27"/>
    </row>
    <row r="276" spans="1:4" s="25" customFormat="1" ht="37.5" customHeight="1" hidden="1">
      <c r="A276" s="123" t="s">
        <v>12</v>
      </c>
      <c r="B276" s="89"/>
      <c r="C276" s="90"/>
      <c r="D276" s="69"/>
    </row>
    <row r="277" spans="1:4" s="25" customFormat="1" ht="37.5" customHeight="1" hidden="1">
      <c r="A277" s="124"/>
      <c r="B277" s="89"/>
      <c r="C277" s="90"/>
      <c r="D277" s="70"/>
    </row>
    <row r="278" spans="1:4" s="25" customFormat="1" ht="38.25" customHeight="1" hidden="1">
      <c r="A278" s="124"/>
      <c r="B278" s="89"/>
      <c r="C278" s="90"/>
      <c r="D278" s="70"/>
    </row>
    <row r="279" spans="1:4" s="25" customFormat="1" ht="41.25" customHeight="1" hidden="1">
      <c r="A279" s="124"/>
      <c r="B279" s="77"/>
      <c r="C279" s="78"/>
      <c r="D279" s="70"/>
    </row>
    <row r="280" spans="1:4" s="25" customFormat="1" ht="45" customHeight="1">
      <c r="A280" s="124"/>
      <c r="B280" s="89" t="s">
        <v>139</v>
      </c>
      <c r="C280" s="90"/>
      <c r="D280" s="70">
        <v>89855.38</v>
      </c>
    </row>
    <row r="281" spans="1:4" s="25" customFormat="1" ht="40.5" customHeight="1" hidden="1">
      <c r="A281" s="124"/>
      <c r="B281" s="89"/>
      <c r="C281" s="90"/>
      <c r="D281" s="70"/>
    </row>
    <row r="282" spans="1:4" s="25" customFormat="1" ht="46.5" customHeight="1" hidden="1">
      <c r="A282" s="75"/>
      <c r="B282" s="89"/>
      <c r="C282" s="90"/>
      <c r="D282" s="70"/>
    </row>
    <row r="283" spans="1:4" s="25" customFormat="1" ht="36" customHeight="1" hidden="1">
      <c r="A283" s="75"/>
      <c r="B283" s="91"/>
      <c r="C283" s="92"/>
      <c r="D283" s="70"/>
    </row>
    <row r="284" spans="1:4" s="25" customFormat="1" ht="36" customHeight="1" hidden="1">
      <c r="A284" s="75"/>
      <c r="B284" s="91"/>
      <c r="C284" s="92"/>
      <c r="D284" s="70"/>
    </row>
    <row r="285" spans="1:4" s="25" customFormat="1" ht="36" customHeight="1" hidden="1">
      <c r="A285" s="75"/>
      <c r="B285" s="91"/>
      <c r="C285" s="92"/>
      <c r="D285" s="70"/>
    </row>
    <row r="286" spans="1:4" s="25" customFormat="1" ht="36" customHeight="1" hidden="1">
      <c r="A286" s="75"/>
      <c r="B286" s="91"/>
      <c r="C286" s="92"/>
      <c r="D286" s="70"/>
    </row>
    <row r="287" spans="1:6" s="25" customFormat="1" ht="28.5" customHeight="1">
      <c r="A287" s="32"/>
      <c r="B287" s="93" t="s">
        <v>84</v>
      </c>
      <c r="C287" s="94"/>
      <c r="D287" s="49">
        <f>SUM(D276:D286)</f>
        <v>89855.38</v>
      </c>
      <c r="F287" s="27"/>
    </row>
    <row r="288" spans="1:8" s="25" customFormat="1" ht="27.75" customHeight="1">
      <c r="A288" s="21"/>
      <c r="B288" s="86" t="s">
        <v>19</v>
      </c>
      <c r="C288" s="87"/>
      <c r="D288" s="42">
        <f>D162+D16</f>
        <v>2791329.8</v>
      </c>
      <c r="E288" s="26"/>
      <c r="F288" s="27"/>
      <c r="G288" s="27"/>
      <c r="H288" s="27"/>
    </row>
    <row r="289" spans="1:7" s="25" customFormat="1" ht="30.75" customHeight="1">
      <c r="A289" s="21"/>
      <c r="B289" s="88" t="s">
        <v>57</v>
      </c>
      <c r="C289" s="88"/>
      <c r="D289" s="42">
        <f>SUM(D290:E294)</f>
        <v>0</v>
      </c>
      <c r="E289" s="26"/>
      <c r="F289" s="27"/>
      <c r="G289" s="27"/>
    </row>
    <row r="290" spans="1:7" s="25" customFormat="1" ht="48.75" customHeight="1" hidden="1">
      <c r="A290" s="21" t="s">
        <v>14</v>
      </c>
      <c r="B290" s="81"/>
      <c r="C290" s="82"/>
      <c r="D290" s="71"/>
      <c r="E290" s="26"/>
      <c r="G290" s="27"/>
    </row>
    <row r="291" spans="1:5" s="25" customFormat="1" ht="42" customHeight="1" hidden="1">
      <c r="A291" s="21" t="s">
        <v>12</v>
      </c>
      <c r="B291" s="79"/>
      <c r="C291" s="79"/>
      <c r="D291" s="54"/>
      <c r="E291" s="26"/>
    </row>
    <row r="292" spans="1:5" s="25" customFormat="1" ht="31.5" customHeight="1" hidden="1">
      <c r="A292" s="21"/>
      <c r="B292" s="79"/>
      <c r="C292" s="79"/>
      <c r="D292" s="54"/>
      <c r="E292" s="36"/>
    </row>
    <row r="293" spans="1:5" s="25" customFormat="1" ht="30.75" customHeight="1" hidden="1">
      <c r="A293" s="21"/>
      <c r="B293" s="79"/>
      <c r="C293" s="79"/>
      <c r="D293" s="54"/>
      <c r="E293" s="36"/>
    </row>
    <row r="294" spans="1:5" s="25" customFormat="1" ht="28.5" customHeight="1" hidden="1">
      <c r="A294" s="21"/>
      <c r="B294" s="79"/>
      <c r="C294" s="79"/>
      <c r="D294" s="54"/>
      <c r="E294" s="36"/>
    </row>
    <row r="295" spans="1:7" s="25" customFormat="1" ht="27.75" customHeight="1">
      <c r="A295" s="21"/>
      <c r="B295" s="80" t="s">
        <v>86</v>
      </c>
      <c r="C295" s="80"/>
      <c r="D295" s="42">
        <f>D288+D289</f>
        <v>2791329.8</v>
      </c>
      <c r="F295" s="27"/>
      <c r="G295" s="27"/>
    </row>
    <row r="296" spans="1:7" s="25" customFormat="1" ht="36" customHeight="1" hidden="1">
      <c r="A296" s="21"/>
      <c r="B296" s="81"/>
      <c r="C296" s="82"/>
      <c r="D296" s="72"/>
      <c r="G296" s="27"/>
    </row>
    <row r="297" spans="1:4" s="25" customFormat="1" ht="20.25" customHeight="1" hidden="1">
      <c r="A297" s="21"/>
      <c r="B297" s="79"/>
      <c r="C297" s="79"/>
      <c r="D297" s="54"/>
    </row>
    <row r="298" spans="1:4" s="35" customFormat="1" ht="25.5" customHeight="1">
      <c r="A298" s="21"/>
      <c r="B298" s="83" t="s">
        <v>88</v>
      </c>
      <c r="C298" s="84"/>
      <c r="D298" s="50" t="e">
        <f>D14-D288-D289</f>
        <v>#REF!</v>
      </c>
    </row>
    <row r="299" spans="2:4" s="25" customFormat="1" ht="20.25" customHeight="1">
      <c r="B299" s="125"/>
      <c r="C299" s="125"/>
      <c r="D299" s="73"/>
    </row>
    <row r="300" spans="1:5" s="25" customFormat="1" ht="24" customHeight="1">
      <c r="A300" s="32"/>
      <c r="B300" s="85" t="s">
        <v>81</v>
      </c>
      <c r="C300" s="82"/>
      <c r="D300" s="42">
        <f>SUM(D301:E303)</f>
        <v>9800</v>
      </c>
      <c r="E300" s="26"/>
    </row>
    <row r="301" spans="1:5" s="25" customFormat="1" ht="43.5" customHeight="1">
      <c r="A301" s="21" t="s">
        <v>87</v>
      </c>
      <c r="B301" s="77" t="s">
        <v>138</v>
      </c>
      <c r="C301" s="78"/>
      <c r="D301" s="28">
        <v>9800</v>
      </c>
      <c r="E301" s="27"/>
    </row>
    <row r="302" spans="1:8" s="29" customFormat="1" ht="45.75" customHeight="1" hidden="1">
      <c r="A302" s="21"/>
      <c r="B302" s="77"/>
      <c r="C302" s="78"/>
      <c r="D302" s="28"/>
      <c r="F302" s="22"/>
      <c r="G302" s="22"/>
      <c r="H302" s="22"/>
    </row>
    <row r="303" spans="1:4" ht="39" customHeight="1" hidden="1">
      <c r="A303" s="21"/>
      <c r="B303" s="77"/>
      <c r="C303" s="78"/>
      <c r="D303" s="54"/>
    </row>
    <row r="304" ht="18.75" hidden="1"/>
    <row r="305" ht="18.75" hidden="1"/>
    <row r="306" ht="18.75" hidden="1"/>
    <row r="307" ht="18.75" hidden="1"/>
    <row r="308" ht="18.75" hidden="1"/>
    <row r="309" ht="18.75" hidden="1"/>
    <row r="310" ht="18.75" hidden="1"/>
    <row r="311" ht="18.75" hidden="1"/>
  </sheetData>
  <sheetProtection password="CE24" sheet="1"/>
  <mergeCells count="202">
    <mergeCell ref="B300:C300"/>
    <mergeCell ref="B301:C301"/>
    <mergeCell ref="B302:C302"/>
    <mergeCell ref="B303:C303"/>
    <mergeCell ref="B294:C294"/>
    <mergeCell ref="B295:C295"/>
    <mergeCell ref="B296:C296"/>
    <mergeCell ref="B297:C297"/>
    <mergeCell ref="B298:C298"/>
    <mergeCell ref="B299:C299"/>
    <mergeCell ref="B288:C288"/>
    <mergeCell ref="B289:C289"/>
    <mergeCell ref="B290:C290"/>
    <mergeCell ref="B291:C291"/>
    <mergeCell ref="B292:C292"/>
    <mergeCell ref="B293:C293"/>
    <mergeCell ref="B282:C282"/>
    <mergeCell ref="B283:C283"/>
    <mergeCell ref="B284:C284"/>
    <mergeCell ref="B285:C285"/>
    <mergeCell ref="B286:C286"/>
    <mergeCell ref="B287:C287"/>
    <mergeCell ref="A276:A281"/>
    <mergeCell ref="B276:C276"/>
    <mergeCell ref="B277:C277"/>
    <mergeCell ref="B278:C278"/>
    <mergeCell ref="B279:C279"/>
    <mergeCell ref="B280:C280"/>
    <mergeCell ref="B281:C281"/>
    <mergeCell ref="A271:A275"/>
    <mergeCell ref="B271:C271"/>
    <mergeCell ref="B272:C272"/>
    <mergeCell ref="B273:C273"/>
    <mergeCell ref="B274:C274"/>
    <mergeCell ref="B275:C275"/>
    <mergeCell ref="A265:A270"/>
    <mergeCell ref="B265:C265"/>
    <mergeCell ref="B266:C266"/>
    <mergeCell ref="B267:C267"/>
    <mergeCell ref="B268:C268"/>
    <mergeCell ref="B269:C269"/>
    <mergeCell ref="B270:C270"/>
    <mergeCell ref="A259:A264"/>
    <mergeCell ref="B259:C259"/>
    <mergeCell ref="B260:C260"/>
    <mergeCell ref="B261:C261"/>
    <mergeCell ref="B262:C262"/>
    <mergeCell ref="B263:C263"/>
    <mergeCell ref="B264:C264"/>
    <mergeCell ref="A253:A258"/>
    <mergeCell ref="B253:C253"/>
    <mergeCell ref="B254:C254"/>
    <mergeCell ref="B255:C255"/>
    <mergeCell ref="B256:C256"/>
    <mergeCell ref="B257:C257"/>
    <mergeCell ref="B258:C258"/>
    <mergeCell ref="A245:A252"/>
    <mergeCell ref="B245:C245"/>
    <mergeCell ref="B246:C246"/>
    <mergeCell ref="B247:C247"/>
    <mergeCell ref="B248:C248"/>
    <mergeCell ref="B249:C249"/>
    <mergeCell ref="B250:C250"/>
    <mergeCell ref="B251:C251"/>
    <mergeCell ref="B252:C252"/>
    <mergeCell ref="A238:A244"/>
    <mergeCell ref="B238:C238"/>
    <mergeCell ref="B239:C239"/>
    <mergeCell ref="B240:C240"/>
    <mergeCell ref="B241:C241"/>
    <mergeCell ref="B242:C242"/>
    <mergeCell ref="B243:C243"/>
    <mergeCell ref="B244:C244"/>
    <mergeCell ref="A233:A237"/>
    <mergeCell ref="B233:C233"/>
    <mergeCell ref="B234:C234"/>
    <mergeCell ref="B235:C235"/>
    <mergeCell ref="B236:C236"/>
    <mergeCell ref="B237:C237"/>
    <mergeCell ref="A227:A232"/>
    <mergeCell ref="B227:C227"/>
    <mergeCell ref="B228:C228"/>
    <mergeCell ref="B229:C229"/>
    <mergeCell ref="B230:C230"/>
    <mergeCell ref="B231:C231"/>
    <mergeCell ref="B232:C232"/>
    <mergeCell ref="B219:C219"/>
    <mergeCell ref="B220:C220"/>
    <mergeCell ref="B221:C221"/>
    <mergeCell ref="A222:A226"/>
    <mergeCell ref="B222:C222"/>
    <mergeCell ref="B223:C223"/>
    <mergeCell ref="B224:C224"/>
    <mergeCell ref="B225:C225"/>
    <mergeCell ref="B226:C226"/>
    <mergeCell ref="B214:C214"/>
    <mergeCell ref="B215:C215"/>
    <mergeCell ref="I215:J215"/>
    <mergeCell ref="B216:C216"/>
    <mergeCell ref="B217:C217"/>
    <mergeCell ref="B218:C218"/>
    <mergeCell ref="B205:C205"/>
    <mergeCell ref="B206:C206"/>
    <mergeCell ref="B207:C207"/>
    <mergeCell ref="A208:A221"/>
    <mergeCell ref="B208:C208"/>
    <mergeCell ref="B209:C209"/>
    <mergeCell ref="B210:C210"/>
    <mergeCell ref="B211:C211"/>
    <mergeCell ref="B212:C212"/>
    <mergeCell ref="B213:C213"/>
    <mergeCell ref="A197:A200"/>
    <mergeCell ref="B197:C197"/>
    <mergeCell ref="B198:C198"/>
    <mergeCell ref="B199:C199"/>
    <mergeCell ref="B200:C200"/>
    <mergeCell ref="A201:A207"/>
    <mergeCell ref="B201:C201"/>
    <mergeCell ref="B202:C202"/>
    <mergeCell ref="B203:C203"/>
    <mergeCell ref="B204:C204"/>
    <mergeCell ref="A192:A196"/>
    <mergeCell ref="B192:C192"/>
    <mergeCell ref="B193:C193"/>
    <mergeCell ref="B194:C194"/>
    <mergeCell ref="B195:C195"/>
    <mergeCell ref="B196:C196"/>
    <mergeCell ref="A184:A191"/>
    <mergeCell ref="B184:C184"/>
    <mergeCell ref="B185:C185"/>
    <mergeCell ref="B186:C186"/>
    <mergeCell ref="B187:C187"/>
    <mergeCell ref="B188:C188"/>
    <mergeCell ref="B189:C189"/>
    <mergeCell ref="B190:C190"/>
    <mergeCell ref="B191:C191"/>
    <mergeCell ref="B179:C179"/>
    <mergeCell ref="A180:A183"/>
    <mergeCell ref="B180:C180"/>
    <mergeCell ref="B181:C181"/>
    <mergeCell ref="B182:C182"/>
    <mergeCell ref="B183:C183"/>
    <mergeCell ref="B170:C170"/>
    <mergeCell ref="B171:C171"/>
    <mergeCell ref="B172:C172"/>
    <mergeCell ref="B173:C173"/>
    <mergeCell ref="B174:C174"/>
    <mergeCell ref="A175:A179"/>
    <mergeCell ref="B175:C175"/>
    <mergeCell ref="B176:C176"/>
    <mergeCell ref="B177:C177"/>
    <mergeCell ref="B178:C178"/>
    <mergeCell ref="B161:C161"/>
    <mergeCell ref="B162:C162"/>
    <mergeCell ref="A163:A174"/>
    <mergeCell ref="B163:C163"/>
    <mergeCell ref="B164:C164"/>
    <mergeCell ref="B165:C165"/>
    <mergeCell ref="B166:C166"/>
    <mergeCell ref="B167:C167"/>
    <mergeCell ref="B168:C168"/>
    <mergeCell ref="B169:C169"/>
    <mergeCell ref="B74:C74"/>
    <mergeCell ref="B96:C96"/>
    <mergeCell ref="B117:C117"/>
    <mergeCell ref="B135:C135"/>
    <mergeCell ref="B154:C154"/>
    <mergeCell ref="A157:A161"/>
    <mergeCell ref="B157:C157"/>
    <mergeCell ref="B158:C158"/>
    <mergeCell ref="B159:C159"/>
    <mergeCell ref="B160:C160"/>
    <mergeCell ref="B46:C46"/>
    <mergeCell ref="B47:C47"/>
    <mergeCell ref="B48:C48"/>
    <mergeCell ref="B49:C49"/>
    <mergeCell ref="B50:C50"/>
    <mergeCell ref="B51:C51"/>
    <mergeCell ref="B40:C40"/>
    <mergeCell ref="B41:C41"/>
    <mergeCell ref="B42:C42"/>
    <mergeCell ref="B43:C43"/>
    <mergeCell ref="B44:C44"/>
    <mergeCell ref="B45:C45"/>
    <mergeCell ref="A14:C14"/>
    <mergeCell ref="A15:D15"/>
    <mergeCell ref="B16:C16"/>
    <mergeCell ref="B17:C17"/>
    <mergeCell ref="B38:C38"/>
    <mergeCell ref="B39:C39"/>
    <mergeCell ref="A8:C8"/>
    <mergeCell ref="A9:C9"/>
    <mergeCell ref="A10:C10"/>
    <mergeCell ref="A11:C11"/>
    <mergeCell ref="A12:C12"/>
    <mergeCell ref="A13:C13"/>
    <mergeCell ref="A1:E1"/>
    <mergeCell ref="A2:D2"/>
    <mergeCell ref="A4:C4"/>
    <mergeCell ref="A5:C5"/>
    <mergeCell ref="A6:C6"/>
    <mergeCell ref="A7:C7"/>
  </mergeCells>
  <printOptions horizontalCentered="1"/>
  <pageMargins left="0.2362204724409449" right="0" top="0.2755905511811024" bottom="0.1968503937007874" header="0.1968503937007874" footer="0.2362204724409449"/>
  <pageSetup fitToHeight="2" horizontalDpi="600" verticalDpi="600" orientation="portrait" paperSize="9" scale="65" r:id="rId1"/>
  <rowBreaks count="1" manualBreakCount="1">
    <brk id="301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Server-new</cp:lastModifiedBy>
  <cp:lastPrinted>2023-09-25T07:19:08Z</cp:lastPrinted>
  <dcterms:created xsi:type="dcterms:W3CDTF">2015-05-15T06:08:32Z</dcterms:created>
  <dcterms:modified xsi:type="dcterms:W3CDTF">2023-09-26T07:23:27Z</dcterms:modified>
  <cp:category/>
  <cp:version/>
  <cp:contentType/>
  <cp:contentStatus/>
</cp:coreProperties>
</file>